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Users\Personeria\Downloads\"/>
    </mc:Choice>
  </mc:AlternateContent>
  <xr:revisionPtr revIDLastSave="0" documentId="13_ncr:1_{E43E7D26-E712-4932-87A6-2DD890FE930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" i="1" l="1"/>
  <c r="H5" i="1"/>
  <c r="H4" i="1"/>
  <c r="H30" i="1"/>
  <c r="H16" i="1"/>
  <c r="H32" i="1"/>
  <c r="H6" i="1"/>
  <c r="H31" i="1"/>
  <c r="H10" i="1"/>
  <c r="H7" i="1"/>
  <c r="H28" i="1"/>
  <c r="H19" i="1"/>
  <c r="H24" i="1"/>
  <c r="H18" i="1"/>
  <c r="H17" i="1"/>
</calcChain>
</file>

<file path=xl/sharedStrings.xml><?xml version="1.0" encoding="utf-8"?>
<sst xmlns="http://schemas.openxmlformats.org/spreadsheetml/2006/main" count="505" uniqueCount="238">
  <si>
    <t>NOMBRES</t>
  </si>
  <si>
    <t>DAINES EUNISE BELALCAZAR</t>
  </si>
  <si>
    <t>DIANA CAROLINA GARCES FIGUEROA</t>
  </si>
  <si>
    <t>MANUELA ORREGO</t>
  </si>
  <si>
    <t>JULIANA PEREZ</t>
  </si>
  <si>
    <t>OLGA AVILA</t>
  </si>
  <si>
    <t>JHENY ARBELAEZ</t>
  </si>
  <si>
    <t>JESSICA ANDREA HENAO</t>
  </si>
  <si>
    <t>GLORIA TOBON</t>
  </si>
  <si>
    <t>KARIN GUERRA</t>
  </si>
  <si>
    <t xml:space="preserve">LUISA FERNANDA GARCIA </t>
  </si>
  <si>
    <t>MARIA ELENA MANRIQUE</t>
  </si>
  <si>
    <t>MARIA DEL CARMEN CASTAÑO</t>
  </si>
  <si>
    <t>SORAYA MILENA PALACIO CASTAÑEDA</t>
  </si>
  <si>
    <t>LAURA VICTORIA CUERVO</t>
  </si>
  <si>
    <t>DANIELA CASTAÑO</t>
  </si>
  <si>
    <t>ERIKA GALEANO</t>
  </si>
  <si>
    <t>ANA MARIA OSPINA</t>
  </si>
  <si>
    <t>CRISTIAN QUINTERO</t>
  </si>
  <si>
    <t>JOHNATAN FRANCO ZULUAGA</t>
  </si>
  <si>
    <t>CAMILO RUEDA</t>
  </si>
  <si>
    <t>NESTOR MAURICIO TORRES</t>
  </si>
  <si>
    <t>DAVID FRANCO</t>
  </si>
  <si>
    <t>WILMAR LEMOS</t>
  </si>
  <si>
    <t>JUAN DIEGO GAVIRIA</t>
  </si>
  <si>
    <t>CORREO ELECTRONICO</t>
  </si>
  <si>
    <t>MARIANA BETANCUR ALCARAZ</t>
  </si>
  <si>
    <t>DAVID RUIZ CESPEDES</t>
  </si>
  <si>
    <t>MARCOS PATERNINA</t>
  </si>
  <si>
    <t>manuela.orrego23@gmail.com</t>
  </si>
  <si>
    <t>druizc97@gmail.com</t>
  </si>
  <si>
    <t>d.garcesfigueroa@gmail.com</t>
  </si>
  <si>
    <t>karin_1623@hotmail.com</t>
  </si>
  <si>
    <t>marianabetancurpersoneria@gmail.com</t>
  </si>
  <si>
    <t>luisafgarzon.89@gmail.com</t>
  </si>
  <si>
    <t>mariaelemanriquepersoneria@gmail.com</t>
  </si>
  <si>
    <t>castanoguzmanmaria@gmail.com</t>
  </si>
  <si>
    <t>julianaperezjuridica@gmail.com</t>
  </si>
  <si>
    <t>asesoriasdeseguimientoycontrol@gmail.com</t>
  </si>
  <si>
    <t>cristian-cqm@hotmail.com</t>
  </si>
  <si>
    <t>jonatan20456@gmail.com</t>
  </si>
  <si>
    <t>lcuervopersoneria@gmail.com</t>
  </si>
  <si>
    <t>davidfrancouco@gmail.com</t>
  </si>
  <si>
    <t>camilorueda031@hotmail.com</t>
  </si>
  <si>
    <t>anita21personeria@gmail.com</t>
  </si>
  <si>
    <t>wilmarlemos09@gmail.com</t>
  </si>
  <si>
    <t>gaviriagarzonjuan1@gmail.com</t>
  </si>
  <si>
    <t>nextorres141@hotmail.com</t>
  </si>
  <si>
    <t>dainesbc@gmail.com</t>
  </si>
  <si>
    <t>olgastellaavila@gmail.com</t>
  </si>
  <si>
    <t>jhenyarbelaez11@gmail.com</t>
  </si>
  <si>
    <t>jessica.personeria@gmail.com</t>
  </si>
  <si>
    <t>dacama96@hotmail.com</t>
  </si>
  <si>
    <t>gtobon@eafit.edu.co</t>
  </si>
  <si>
    <t>sorayapalacio60@gmail.com</t>
  </si>
  <si>
    <t>JENNIFER ALEJANDRA LLANO BEDOYA</t>
  </si>
  <si>
    <t>jenniferallanob@hotmail.com</t>
  </si>
  <si>
    <t>JIMENA ISABEL ARBOLEDA TOBON</t>
  </si>
  <si>
    <t>jimena.arboleda726@gmail.com</t>
  </si>
  <si>
    <t>marcospgjuridico@hotmail.com</t>
  </si>
  <si>
    <t>FARDY ALEXIS ECHEVERRI RIOS</t>
  </si>
  <si>
    <t>MARIA ESPERANZA ZULUAGA GARCIA</t>
  </si>
  <si>
    <t>ERIKA JOHANA MARIN ORTIZ</t>
  </si>
  <si>
    <t>JUAN ESTEBAN VALENCIA LLANO</t>
  </si>
  <si>
    <t>PABLO DANIEL GIRALDO GIRALDO</t>
  </si>
  <si>
    <t>SEBASTIAN GIL VELASQUEZ</t>
  </si>
  <si>
    <t>JULIAN CAMILO GUZMAN CANO</t>
  </si>
  <si>
    <t>DIEGO ABELARDO QUINCHIA LOPEZ</t>
  </si>
  <si>
    <t>fardyecheverri@gmail.com</t>
  </si>
  <si>
    <t>zuluagagarciamariaesperanza@gmail.com</t>
  </si>
  <si>
    <t>erikajomarin@gmail.com</t>
  </si>
  <si>
    <t>juanesva31@gmail.com</t>
  </si>
  <si>
    <t>pablogiraldo2007@gmail.com</t>
  </si>
  <si>
    <t>sebasp4@hotmail.com</t>
  </si>
  <si>
    <t>julianguzmancano@hotmail.com</t>
  </si>
  <si>
    <t>diegoquinchia@hotmail.com</t>
  </si>
  <si>
    <t>JAZMIN ELIANA BEDOYA RAMIREZ</t>
  </si>
  <si>
    <t>eloramirez30@gmail.com</t>
  </si>
  <si>
    <t>CESAR SEPULVEDA</t>
  </si>
  <si>
    <t>deportes@asys.edu.co</t>
  </si>
  <si>
    <t>CARLOS ARTURO ESPAÑA BORJA</t>
  </si>
  <si>
    <t>LEIDY JOHANA BEDOYA</t>
  </si>
  <si>
    <t xml:space="preserve">ALEXANDRA MARIA IRAL </t>
  </si>
  <si>
    <t>caespana40@hotmail.com</t>
  </si>
  <si>
    <t>alexandrairal@yahoo.es</t>
  </si>
  <si>
    <t>leidybedoda23@gmail.com</t>
  </si>
  <si>
    <t>GILDARDO JARAMILLO CASTAÑO</t>
  </si>
  <si>
    <t>castanog69@gmail.com</t>
  </si>
  <si>
    <t xml:space="preserve">FORMACIÓN ACADEMICA </t>
  </si>
  <si>
    <t xml:space="preserve">CARGO </t>
  </si>
  <si>
    <t xml:space="preserve">CORREO INSTITUCIONAL </t>
  </si>
  <si>
    <t xml:space="preserve">TELEFONO INSTITUCIONAL </t>
  </si>
  <si>
    <t xml:space="preserve">FECHA DE INIO CONTRATO </t>
  </si>
  <si>
    <t xml:space="preserve">LUGAR -  FECHA DE NACIMIENTO </t>
  </si>
  <si>
    <t xml:space="preserve">FECHA DE TERMINACIÓN </t>
  </si>
  <si>
    <t>DEPENCIA LA CUAL PERTENECE</t>
  </si>
  <si>
    <t>OBJETO</t>
  </si>
  <si>
    <t xml:space="preserve">ESCALA SALARIAL </t>
  </si>
  <si>
    <t>Rionegro 30/08/19869</t>
  </si>
  <si>
    <t>Medellin 21/08/1979</t>
  </si>
  <si>
    <t>personeria@rionegro.gov.co</t>
  </si>
  <si>
    <t>Abogada</t>
  </si>
  <si>
    <t>Prestación de servicios profesionales en el area del derecho, que contribuyan al cumplimiento de las funciones de la Personeria delegada para el ejercicio del ministerio Publico y la atencion al usuario.</t>
  </si>
  <si>
    <t>Contratista</t>
  </si>
  <si>
    <t>N/A</t>
  </si>
  <si>
    <t>10 DE ENERO 2025</t>
  </si>
  <si>
    <t>PRESTACION DE SERVICIOS COMO ABOGADA PARA ACOMPAÑAR Y APOYAR LOS PROCESOS DE LA PERSONERIA MUNICIPAL DE RIONEGRO</t>
  </si>
  <si>
    <t>RIONEGRO 30/08/19869</t>
  </si>
  <si>
    <t>ABOGADA</t>
  </si>
  <si>
    <t>VIGILANCIA ADMINISTRATIVA</t>
  </si>
  <si>
    <t>31 DE DICIEMBRE 2025</t>
  </si>
  <si>
    <t>RIONEGRO 14/05/1990</t>
  </si>
  <si>
    <t>Tecnico Diseño de Modas</t>
  </si>
  <si>
    <t>Rionegro ANTIQUIA 02/03/1989</t>
  </si>
  <si>
    <t>Tecnica secretariado ejecutivo</t>
  </si>
  <si>
    <t>Sonson 30/08/1963</t>
  </si>
  <si>
    <t>Profesional Especializada</t>
  </si>
  <si>
    <t>PRESTACIÓN DE SERVICIOS PARA REALIZAR APOYO ADMINISTRATIVO EN LA OFICINA DE CONTRATACIÓN, RENDICIÓN DE CUENTAS (SECOP II Y DEMAS PLATAFORMAS GUBERNAMENTALES) Y DEMAS ACTIVIDADES DE LA PERSONERIA MUNICIPAL DE RIONEGRO.</t>
  </si>
  <si>
    <t>Itagui Antiquia 14/09/1992</t>
  </si>
  <si>
    <t>Tecnologo Archivo</t>
  </si>
  <si>
    <t>PRESTACION DE SERVICIOS PROFESIONALES PARA LA PARA LA ASESORIA, ACOMPAÑAMIENTO Y EL FORTALECIMIENTO DE LOS DIFERENTES PROGRAMAS, PLANES Y PROYECTOS QUE SE EJECUTEN EN LA DELEGADA PARA LA PROTECCIÓN DE LOS DERECHOS HUMANOS DE LA PERSONERIA MUNICIPAL DE RIONEGRO</t>
  </si>
  <si>
    <t>DERECHOS HUMANOS</t>
  </si>
  <si>
    <t>$ 33,000,000</t>
  </si>
  <si>
    <t>04 DE FEBRERO DE 2025</t>
  </si>
  <si>
    <t>10 DE DICIEMBRE DE 2025</t>
  </si>
  <si>
    <t>PRESTACIÓN DE SERVICIOS PROFESIONALES EN EL ÁREA ADMINISTRATIVA, QUE CONTRIBUYA AL CUMPLIMIENTO DE LAS FUNCIONES DE LA PERSONERÍA DELEGADA PARA EL EJERCICIO DEL MINISTERIO PÚBLICO, Y LA ATENCIÓN AL USUARIO.</t>
  </si>
  <si>
    <t>MINISTERIO PUBLICO</t>
  </si>
  <si>
    <t>14 DE ENERO 2025</t>
  </si>
  <si>
    <t>15 DE DICIEMBRE DE 2025</t>
  </si>
  <si>
    <t>Urrao Antioquia 28/12/1994</t>
  </si>
  <si>
    <t>Medellin 23/04/1997</t>
  </si>
  <si>
    <t>13 DE ENERO DE 2025</t>
  </si>
  <si>
    <t>$ 60,000,000</t>
  </si>
  <si>
    <t>PRESTACION DE SERVICIOS PROFESIONALES PARA LA PARA LA ASESORIA, ACOMPAÑAMIENTO Y EL FORTALECIMIENTO DE LOS DIFERENTES PROGRAMAS, PLANES Y PROYECTOS QUE SE EJECUTEN EN LA DELEGADA PARA LA PROTECCIÓN DE LOS DERECHOS HUMANOS DE LA PERSONERIA MUNICIPAL DE RIONEGRO.</t>
  </si>
  <si>
    <t>ADMINISTRADORA</t>
  </si>
  <si>
    <t>5 DE FEBRERO DE 2025</t>
  </si>
  <si>
    <t>PRESTACION DE SERVICIOS PROFESIONALES DE ABOGADA PARA BRINDAR APOYO AL DELEGADO DE VIGILANCIA ADMINISTRATIVA DE LA CONDUCTA OFICIAL DE LA PERSONERÍA MUNICIPAL DE RIONEGRO</t>
  </si>
  <si>
    <t>17 DE ENERO DE 2025</t>
  </si>
  <si>
    <t>ESTUDIANTE DE DERECHO</t>
  </si>
  <si>
    <t>PRESTACIÓN DE SERVICIOS DE ESTUDIANTE DE DERECHO PARA EL DESARROLLO DE JUDICATURA TIEMPO COMPLETO EN LA PERSONERÍA DELEGADA PARA EL EJERCICIO DEL MINISTERIO PÚBLICO, Y LA ATENCIÓN AL USUARIO</t>
  </si>
  <si>
    <t>$ 7,500,000</t>
  </si>
  <si>
    <t>04 DE AGOSTO DE 2025</t>
  </si>
  <si>
    <t>PREPRESTACION DE SERVICIOS DE APOYO A LA GESTION ADMINISTRATIVA, OPERATIVA Y LOGISTICA DE LA PERSONERÍA MUNICIPAL DE RIONEGRO</t>
  </si>
  <si>
    <t>$36,000,000</t>
  </si>
  <si>
    <t xml:space="preserve">PRESTACIÓN DE SERVICIOS PROFESIONALES EN EL ÁREA DEL DERECHO, QUE CONTRIBUYAN AL CUMPLIMIENTO DE LAS FUNCIONES DE LA PERSONERÍA DELEGADA PARA EL EJERCICIO DEL MINISTERIO PÚBLICO, Y LA ATENCIÓN AL USUARIO. </t>
  </si>
  <si>
    <t>$ 55,000,000</t>
  </si>
  <si>
    <t>Bachiller</t>
  </si>
  <si>
    <t>PRESTACIÓN DE SERVICIOS DE APOYO A LA GESTIÓN COMO CONDUCTOR OFICIAL, PARA EL TRASLADO DE PERSONERO MUNICIPAL Y/O DELEGADOS DE LA PERSONERIA MUNICIPAL</t>
  </si>
  <si>
    <t>PRESTACIÓN DE SERVICIOS DE APOYO A LA GESTION ASISTENCIAL, OPERATIVA Y LOGISTICA DE LA PERSONERÍA MUNICIPAL DE RIONEGRO</t>
  </si>
  <si>
    <t>05 DE FEBRERO DE 2025</t>
  </si>
  <si>
    <t>PRESTACION DE SERVICIOS PARA APOYAR EL PROCESO DE COMUNICACIONES</t>
  </si>
  <si>
    <t>PRESTACION DE SERVICIOS PROFESIONALES PARA APOYAR EL PROCESO DE CONTROL INTERNO DE LA PERSONERIA MUNICIPAL DE RIONEGRO.</t>
  </si>
  <si>
    <t>21 DE ENERO DE 2025</t>
  </si>
  <si>
    <t>El Carmen de Viboral Antoquia 10/08/1995</t>
  </si>
  <si>
    <t>PRESTACION DE SERVICIOS DE APOYO A LA GESTION ADMINISTRATIVA, OPERATIVA Y LOGISTICA DE LA PERSONERÍA MUNICIPAL DE RIONEGRO</t>
  </si>
  <si>
    <t>PRESTACION DE SERVICIOS PROFESIONALES PARA LA PARA LA ASESORIA TECNICA, ACOMPAÑAMIENTO Y EL FORTALECIMIENTO DE LOS DIFERENTES PROGRAMAS, PLANES Y PROYECTOS QUE SE EJECUTEN EN LA DELEGADA PARA LA PROTECCIÓN DE LOS DERECHOS HUMANOS DE LA PERSONERIA MUNICIPAL DE RIONEGRO.</t>
  </si>
  <si>
    <t>07 DE NOVIEMBRE DE 2025</t>
  </si>
  <si>
    <t>PSICOLOGA</t>
  </si>
  <si>
    <t>PRESTACION DE SERVICIOS PROFESIONALES COMO ABOGADA ESPECIALISTA PARA ASESORAR EL DESPACHO DE LA PERSONERÍA MUNICIPAL DE RIONEGRO</t>
  </si>
  <si>
    <t>PRESTACION DE SERVICIOS PROFESIONALES COMO ABOGADA ESPECIALISTA PARA APOYAR LOS PROCESOS DE LA PERSONERÍA DELEGADA DE VIGILANCIA ADMINISTRATIVA Y LA CONDUCTA OFICIAL.</t>
  </si>
  <si>
    <t>22 DE ENERO DE 2025</t>
  </si>
  <si>
    <t>$44,000,000</t>
  </si>
  <si>
    <t>PRESTACION DE SERVICIOS PROFESIONALES EN LA ASESORIA Y ACOMPAÑAMIENTO A LA POBLACIÓN VICTIMAS DEL CONFLICTO ARMADO EN LA PERSONERIA MUNICIPAL</t>
  </si>
  <si>
    <t>$60,000,000</t>
  </si>
  <si>
    <t>PSICOLOGO</t>
  </si>
  <si>
    <t>15 DE ENERO DE 2025</t>
  </si>
  <si>
    <t>Abogado</t>
  </si>
  <si>
    <t>PRESTACION DE SERVICIOS PROFESIONALES EN EL AREA DEL DERECHO, QUE CONTRIBUYAN AL CUMPLIMIENTO DE LAS FUNCIONES DE LA PERSONERIA DELEGADA PARA EL EJERCICIO DEL MINISTERIO PUBLICO Y LA ATENCION AL USUARIO.</t>
  </si>
  <si>
    <t>Rionegro Antioquia 22/06/2025</t>
  </si>
  <si>
    <t xml:space="preserve">Abogado </t>
  </si>
  <si>
    <t>PRESTACION DE SERVICIOS DE APOYO A LA GESTION PARA LA ASESORIA, ACOMPAÑAMIENTO Y EL FORTALECIMIENTO DE LOS PLANES, PROGRAMAS Y PROYECTOS DE LA DELEGADA PARA LA PROTECCIÓN DE LOS DERECHOS HUMANOS EN LA PERSONERIA MUNICIPAL DE RIONEGRO</t>
  </si>
  <si>
    <t>PRESTACION DE SERVICIOS PROFESIONALES PARA LA ASESORIA, ACOMPAÑAMIENTO Y EL FORTALECIMIENTO DE LOS DIFERENTES PROGRAMAS, PLANES Y PROYECTOS QUE SE EJECUTEN EN LA DELEGADA PARA LA PROTECCIÓN DE LOS DERECHOS HUMANOS DE LA PERSONERIA MUNICIPAL DE RIONEGRO.</t>
  </si>
  <si>
    <t>03 DE ABRIL DE 2025</t>
  </si>
  <si>
    <t>$ 11,000,000</t>
  </si>
  <si>
    <t>31 DE DICIEMBRE DE 2025</t>
  </si>
  <si>
    <t>PRESTACIÓN DE SERVICIOS PROFESIONALES EN EL ÁREA DEL DERECHO, QUE CONTRIBUYAN AL CUMPLIMIENTO DE LAS FUNCIONES DE LA PERSONERÍA DELEGADA PARA EL EJERCICIO DEL MINISTERIO PÚBLICO, Y LA ATENCIÓN AL USUARIO.</t>
  </si>
  <si>
    <t>PRESTACION DE SERVICIOS PROFESIONALES COMO ABOGADO ESPECIALISTA PARA APOYAR LOS PROCESOS DE LA PERSONERIA DELEGADA DE VIGILANCIA ADMINISTRATIVA Y LA CONDUCTA OFICIAL</t>
  </si>
  <si>
    <t>Rionegro 24/12/2000</t>
  </si>
  <si>
    <t>Medellin 23/07/1992</t>
  </si>
  <si>
    <t>Santuario Risaralda 09/06/2003</t>
  </si>
  <si>
    <t>Rionegro 15/05/1993</t>
  </si>
  <si>
    <t xml:space="preserve"> La Ceja 28/07/1997</t>
  </si>
  <si>
    <t>PRESTACION DE SERVICIOS PROFESIONALES DE ABOGADO PARA BRINDAR APOYO AL DELEGADO DE LA VIGILANCIA ADMINISTRATIVA DE LA CONDUCTA OFICIAL DE LA PERSONERIA MUNICIPAL DE RIONEGRO</t>
  </si>
  <si>
    <t>PRESTACION DE SERVICIOS PROFESIONALES COMO ABOGADO PARA APOYAR LOS PROCESOS DE LA PERSONERÍA DELEGADA DE VIGILANCIA ADMINISTRATIVA Y LA CONDUCTA OFICIAL.</t>
  </si>
  <si>
    <t>55,000,000</t>
  </si>
  <si>
    <t>PRESTACION DE SERVICIOS PROFESIONALES COMO ABOGADO ESPECIALISTA PARA APOYAR LOS PROCESOS DE LA PERSONERÍA DELEGADA DE VIGILANCIA ADMINISTRATIVA Y LA CONDUCTA OFICIAL</t>
  </si>
  <si>
    <t>52,000,000</t>
  </si>
  <si>
    <t>EL Carmen de Viboral Antoquia 02/02/1984</t>
  </si>
  <si>
    <t>El Carmen de Viboral 26/08/1984</t>
  </si>
  <si>
    <t>Bagado Choco 19/09/1984</t>
  </si>
  <si>
    <t>Bogota 05/04/1982</t>
  </si>
  <si>
    <t>El  Carmen de Viboral 10/05/1991</t>
  </si>
  <si>
    <t>Comunicadora  Social</t>
  </si>
  <si>
    <t>La Ceja 28/07/1977</t>
  </si>
  <si>
    <t>Medellin 16/08/1996</t>
  </si>
  <si>
    <t xml:space="preserve">comunicadora </t>
  </si>
  <si>
    <t>Rionegro 13/08/1983</t>
  </si>
  <si>
    <t>ADMINISTRADORA DE EMPRESAS</t>
  </si>
  <si>
    <t>Medellin 08/04/1985</t>
  </si>
  <si>
    <t>$ 10,000,000</t>
  </si>
  <si>
    <t>Santuario 17/01/2001</t>
  </si>
  <si>
    <t>20 DE NOVIEMBRE DE 2025</t>
  </si>
  <si>
    <t>Rionegro 12/11/1995</t>
  </si>
  <si>
    <t>PRESTACION DE SERVICIOS PROFESIONALES COMO PSICOLOGA PARA APOYAR LOS PROCESOS DE LA PERSONERIA DELEGADA PARA LA PROTECCIÓN DE LOS DERECHOS HUMANOS Y CONTRIBUIR CON EL FORTALECIMIENTO DEL PROCESO DE TALENTO HUMANO DE LA PERSONERIA MUNCIPAL DE RIONEGRO.</t>
  </si>
  <si>
    <t>$5,000,000</t>
  </si>
  <si>
    <t>20 DE DICIEMBRE 2025</t>
  </si>
  <si>
    <t>Medellin 30/01/1992</t>
  </si>
  <si>
    <t>PRESTACIÓN DE SERVICIO DE APOYO A LA GESTIÓN PARA A LA ACTUALIZACIÓN, ELABORACIÓN Y SISTEMATIZACIÓN DE INSTRUMENTOS ARCHIVÍSTICOS Y LA ACTUALIZACIÓN DE LAS TABLAS DE RETENCIÓN DOCUMENTAL DE LA PERSONERÍA DE RIONEGRO.</t>
  </si>
  <si>
    <t>21 DE MAYO DE 2025</t>
  </si>
  <si>
    <t>$30,000,000</t>
  </si>
  <si>
    <t>Montebello 23/06/1990</t>
  </si>
  <si>
    <t>Urrao Antioquia 13/02/1985</t>
  </si>
  <si>
    <t>$11,000,000</t>
  </si>
  <si>
    <t>Rionegro 13/01/2002</t>
  </si>
  <si>
    <t>Rionegro 05/04/1972</t>
  </si>
  <si>
    <t>Medellin 10/01/1971</t>
  </si>
  <si>
    <t>Medellin 15/01/1980</t>
  </si>
  <si>
    <t>PRESTACION DE SERVICIOS PROFESIONALES COMO ABOGADO ESPECIALISTA PARA APOYAR LOS PROCESOS DE LA PERSONERÍA DELEGADA DE VIGILANCIA ADMINISTRATIVA Y LA CONDUCTA OFICIAL.</t>
  </si>
  <si>
    <t>$ 13,000,000</t>
  </si>
  <si>
    <t>21  DE NOVIEMBRE DE 2025</t>
  </si>
  <si>
    <t>Rionegro 31/07/1985</t>
  </si>
  <si>
    <t>$ 5,500,000</t>
  </si>
  <si>
    <t>19 DE NOVIEMBRE DE 2025</t>
  </si>
  <si>
    <t>19 DE DICIEMBRE DE 2025</t>
  </si>
  <si>
    <t>Cocorna 17/01/1981</t>
  </si>
  <si>
    <t>Medellin 15/02/1990</t>
  </si>
  <si>
    <t>$50,000,000</t>
  </si>
  <si>
    <t>Medellin 14/07/1984</t>
  </si>
  <si>
    <t>Sonson 05/07/1986</t>
  </si>
  <si>
    <t>Bogota 26/08/1992</t>
  </si>
  <si>
    <t>25 DE DICIEMBRE DE 2025</t>
  </si>
  <si>
    <t>31  DE DICIEMBRE DE 2025</t>
  </si>
  <si>
    <t>20 DE DICIEMBRE DE 2025</t>
  </si>
  <si>
    <t>El Carmen de viboral 05/08/1983</t>
  </si>
  <si>
    <t xml:space="preserve"> Guarne 01/02/1978</t>
  </si>
  <si>
    <t xml:space="preserve"> PROFESIONAL SISTEMAS DE INFORMACION</t>
  </si>
  <si>
    <t>El Carmen de Viboral 07/09/1997</t>
  </si>
  <si>
    <t>ADMINISTRADOR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</si>
</sst>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\ * #,##0.00_-;\-&quot;$&quot;\ * #,##0.00_-;_-&quot;$&quot;\ * &quot;-&quot;??_-;_-@_-"/>
    <numFmt numFmtId="170" formatCode="_-&quot;$&quot;\ * #,##0_-;\-&quot;$&quot;\ * #,##0_-;_-&quot;$&quot;\ * &quot;-&quot;??_-;_-@_-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FF0000"/>
      </patternFill>
    </fill>
    <fill>
      <patternFill patternType="solid">
        <fgColor theme="0"/>
        <bgColor rgb="FFB3E5A1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25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3" xfId="0" applyBorder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0" fillId="3" borderId="1" xfId="0" applyFont="1" applyFill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6" borderId="1" xfId="0" applyFont="1" applyFill="1" applyBorder="1" applyAlignment="1">
      <alignment horizontal="center" vertical="center" wrapText="1"/>
    </xf>
    <xf numFmtId="0" fontId="0" fillId="5" borderId="1" xfId="0" applyFont="1" applyFill="1" applyBorder="1" applyAlignment="1">
      <alignment horizontal="center" vertical="center" wrapText="1"/>
    </xf>
    <xf numFmtId="14" fontId="0" fillId="5" borderId="1" xfId="0" applyNumberFormat="1" applyFont="1" applyFill="1" applyBorder="1" applyAlignment="1">
      <alignment horizontal="center" vertical="center" wrapText="1"/>
    </xf>
    <xf numFmtId="49" fontId="0" fillId="3" borderId="1" xfId="0" applyNumberFormat="1" applyFont="1" applyFill="1" applyBorder="1" applyAlignment="1">
      <alignment horizontal="center"/>
    </xf>
    <xf numFmtId="0" fontId="0" fillId="0" borderId="1" xfId="0" applyFont="1" applyBorder="1" applyAlignment="1">
      <alignment horizontal="center" wrapText="1"/>
    </xf>
    <xf numFmtId="0" fontId="0" fillId="5" borderId="1" xfId="0" applyFont="1" applyFill="1" applyBorder="1" applyAlignment="1">
      <alignment horizontal="center" wrapText="1"/>
    </xf>
    <xf numFmtId="0" fontId="0" fillId="4" borderId="1" xfId="0" applyFont="1" applyFill="1" applyBorder="1" applyAlignment="1">
      <alignment horizontal="center" vertical="center" wrapText="1"/>
    </xf>
    <xf numFmtId="0" fontId="0" fillId="4" borderId="1" xfId="0" applyFont="1" applyFill="1" applyBorder="1" applyAlignment="1">
      <alignment horizontal="center" wrapText="1"/>
    </xf>
    <xf numFmtId="14" fontId="0" fillId="3" borderId="1" xfId="0" applyNumberFormat="1" applyFont="1" applyFill="1" applyBorder="1" applyAlignment="1">
      <alignment horizontal="center"/>
    </xf>
    <xf numFmtId="0" fontId="0" fillId="0" borderId="1" xfId="0" applyFont="1" applyBorder="1" applyAlignment="1">
      <alignment horizontal="center" vertical="center" wrapText="1"/>
    </xf>
    <xf numFmtId="14" fontId="0" fillId="0" borderId="1" xfId="0" applyNumberFormat="1" applyFont="1" applyBorder="1" applyAlignment="1">
      <alignment horizontal="center"/>
    </xf>
    <xf numFmtId="170" fontId="1" fillId="2" borderId="1" xfId="1" applyNumberFormat="1" applyFont="1" applyFill="1" applyBorder="1" applyAlignment="1">
      <alignment horizontal="center"/>
    </xf>
    <xf numFmtId="170" fontId="0" fillId="0" borderId="1" xfId="1" applyNumberFormat="1" applyFont="1" applyBorder="1" applyAlignment="1">
      <alignment horizontal="center"/>
    </xf>
    <xf numFmtId="170" fontId="0" fillId="0" borderId="0" xfId="1" applyNumberFormat="1" applyFont="1" applyAlignment="1">
      <alignment horizontal="center"/>
    </xf>
    <xf numFmtId="170" fontId="0" fillId="3" borderId="1" xfId="1" applyNumberFormat="1" applyFont="1" applyFill="1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5"/>
  <sheetViews>
    <sheetView tabSelected="1" topLeftCell="A25" zoomScale="60" zoomScaleNormal="60" workbookViewId="0">
      <selection activeCell="H21" sqref="H21"/>
    </sheetView>
  </sheetViews>
  <sheetFormatPr baseColWidth="10" defaultColWidth="9.140625" defaultRowHeight="15" x14ac:dyDescent="0.25"/>
  <cols>
    <col min="1" max="1" width="35.28515625" bestFit="1" customWidth="1"/>
    <col min="2" max="2" width="47.85546875" customWidth="1"/>
    <col min="3" max="3" width="48.28515625" style="3" customWidth="1"/>
    <col min="4" max="4" width="33.5703125" bestFit="1" customWidth="1"/>
    <col min="5" max="5" width="27.85546875" customWidth="1"/>
    <col min="6" max="6" width="39.85546875" customWidth="1"/>
    <col min="7" max="7" width="44.5703125" customWidth="1"/>
    <col min="8" max="8" width="30.7109375" style="23" customWidth="1"/>
    <col min="9" max="9" width="26.7109375" style="1" bestFit="1" customWidth="1"/>
    <col min="10" max="10" width="23.7109375" customWidth="1"/>
    <col min="11" max="11" width="44" customWidth="1"/>
    <col min="12" max="12" width="32.7109375" bestFit="1" customWidth="1"/>
    <col min="258" max="258" width="38" customWidth="1"/>
    <col min="259" max="259" width="22.140625" bestFit="1" customWidth="1"/>
    <col min="260" max="260" width="33.5703125" bestFit="1" customWidth="1"/>
    <col min="261" max="261" width="12.7109375" bestFit="1" customWidth="1"/>
    <col min="262" max="262" width="24.28515625" customWidth="1"/>
    <col min="263" max="263" width="44.5703125" customWidth="1"/>
    <col min="264" max="264" width="30.7109375" customWidth="1"/>
    <col min="514" max="514" width="38" customWidth="1"/>
    <col min="515" max="515" width="22.140625" bestFit="1" customWidth="1"/>
    <col min="516" max="516" width="33.5703125" bestFit="1" customWidth="1"/>
    <col min="517" max="517" width="12.7109375" bestFit="1" customWidth="1"/>
    <col min="518" max="518" width="24.28515625" customWidth="1"/>
    <col min="519" max="519" width="44.5703125" customWidth="1"/>
    <col min="520" max="520" width="30.7109375" customWidth="1"/>
    <col min="770" max="770" width="38" customWidth="1"/>
    <col min="771" max="771" width="22.140625" bestFit="1" customWidth="1"/>
    <col min="772" max="772" width="33.5703125" bestFit="1" customWidth="1"/>
    <col min="773" max="773" width="12.7109375" bestFit="1" customWidth="1"/>
    <col min="774" max="774" width="24.28515625" customWidth="1"/>
    <col min="775" max="775" width="44.5703125" customWidth="1"/>
    <col min="776" max="776" width="30.7109375" customWidth="1"/>
    <col min="1026" max="1026" width="38" customWidth="1"/>
    <col min="1027" max="1027" width="22.140625" bestFit="1" customWidth="1"/>
    <col min="1028" max="1028" width="33.5703125" bestFit="1" customWidth="1"/>
    <col min="1029" max="1029" width="12.7109375" bestFit="1" customWidth="1"/>
    <col min="1030" max="1030" width="24.28515625" customWidth="1"/>
    <col min="1031" max="1031" width="44.5703125" customWidth="1"/>
    <col min="1032" max="1032" width="30.7109375" customWidth="1"/>
    <col min="1282" max="1282" width="38" customWidth="1"/>
    <col min="1283" max="1283" width="22.140625" bestFit="1" customWidth="1"/>
    <col min="1284" max="1284" width="33.5703125" bestFit="1" customWidth="1"/>
    <col min="1285" max="1285" width="12.7109375" bestFit="1" customWidth="1"/>
    <col min="1286" max="1286" width="24.28515625" customWidth="1"/>
    <col min="1287" max="1287" width="44.5703125" customWidth="1"/>
    <col min="1288" max="1288" width="30.7109375" customWidth="1"/>
    <col min="1538" max="1538" width="38" customWidth="1"/>
    <col min="1539" max="1539" width="22.140625" bestFit="1" customWidth="1"/>
    <col min="1540" max="1540" width="33.5703125" bestFit="1" customWidth="1"/>
    <col min="1541" max="1541" width="12.7109375" bestFit="1" customWidth="1"/>
    <col min="1542" max="1542" width="24.28515625" customWidth="1"/>
    <col min="1543" max="1543" width="44.5703125" customWidth="1"/>
    <col min="1544" max="1544" width="30.7109375" customWidth="1"/>
    <col min="1794" max="1794" width="38" customWidth="1"/>
    <col min="1795" max="1795" width="22.140625" bestFit="1" customWidth="1"/>
    <col min="1796" max="1796" width="33.5703125" bestFit="1" customWidth="1"/>
    <col min="1797" max="1797" width="12.7109375" bestFit="1" customWidth="1"/>
    <col min="1798" max="1798" width="24.28515625" customWidth="1"/>
    <col min="1799" max="1799" width="44.5703125" customWidth="1"/>
    <col min="1800" max="1800" width="30.7109375" customWidth="1"/>
    <col min="2050" max="2050" width="38" customWidth="1"/>
    <col min="2051" max="2051" width="22.140625" bestFit="1" customWidth="1"/>
    <col min="2052" max="2052" width="33.5703125" bestFit="1" customWidth="1"/>
    <col min="2053" max="2053" width="12.7109375" bestFit="1" customWidth="1"/>
    <col min="2054" max="2054" width="24.28515625" customWidth="1"/>
    <col min="2055" max="2055" width="44.5703125" customWidth="1"/>
    <col min="2056" max="2056" width="30.7109375" customWidth="1"/>
    <col min="2306" max="2306" width="38" customWidth="1"/>
    <col min="2307" max="2307" width="22.140625" bestFit="1" customWidth="1"/>
    <col min="2308" max="2308" width="33.5703125" bestFit="1" customWidth="1"/>
    <col min="2309" max="2309" width="12.7109375" bestFit="1" customWidth="1"/>
    <col min="2310" max="2310" width="24.28515625" customWidth="1"/>
    <col min="2311" max="2311" width="44.5703125" customWidth="1"/>
    <col min="2312" max="2312" width="30.7109375" customWidth="1"/>
    <col min="2562" max="2562" width="38" customWidth="1"/>
    <col min="2563" max="2563" width="22.140625" bestFit="1" customWidth="1"/>
    <col min="2564" max="2564" width="33.5703125" bestFit="1" customWidth="1"/>
    <col min="2565" max="2565" width="12.7109375" bestFit="1" customWidth="1"/>
    <col min="2566" max="2566" width="24.28515625" customWidth="1"/>
    <col min="2567" max="2567" width="44.5703125" customWidth="1"/>
    <col min="2568" max="2568" width="30.7109375" customWidth="1"/>
    <col min="2818" max="2818" width="38" customWidth="1"/>
    <col min="2819" max="2819" width="22.140625" bestFit="1" customWidth="1"/>
    <col min="2820" max="2820" width="33.5703125" bestFit="1" customWidth="1"/>
    <col min="2821" max="2821" width="12.7109375" bestFit="1" customWidth="1"/>
    <col min="2822" max="2822" width="24.28515625" customWidth="1"/>
    <col min="2823" max="2823" width="44.5703125" customWidth="1"/>
    <col min="2824" max="2824" width="30.7109375" customWidth="1"/>
    <col min="3074" max="3074" width="38" customWidth="1"/>
    <col min="3075" max="3075" width="22.140625" bestFit="1" customWidth="1"/>
    <col min="3076" max="3076" width="33.5703125" bestFit="1" customWidth="1"/>
    <col min="3077" max="3077" width="12.7109375" bestFit="1" customWidth="1"/>
    <col min="3078" max="3078" width="24.28515625" customWidth="1"/>
    <col min="3079" max="3079" width="44.5703125" customWidth="1"/>
    <col min="3080" max="3080" width="30.7109375" customWidth="1"/>
    <col min="3330" max="3330" width="38" customWidth="1"/>
    <col min="3331" max="3331" width="22.140625" bestFit="1" customWidth="1"/>
    <col min="3332" max="3332" width="33.5703125" bestFit="1" customWidth="1"/>
    <col min="3333" max="3333" width="12.7109375" bestFit="1" customWidth="1"/>
    <col min="3334" max="3334" width="24.28515625" customWidth="1"/>
    <col min="3335" max="3335" width="44.5703125" customWidth="1"/>
    <col min="3336" max="3336" width="30.7109375" customWidth="1"/>
    <col min="3586" max="3586" width="38" customWidth="1"/>
    <col min="3587" max="3587" width="22.140625" bestFit="1" customWidth="1"/>
    <col min="3588" max="3588" width="33.5703125" bestFit="1" customWidth="1"/>
    <col min="3589" max="3589" width="12.7109375" bestFit="1" customWidth="1"/>
    <col min="3590" max="3590" width="24.28515625" customWidth="1"/>
    <col min="3591" max="3591" width="44.5703125" customWidth="1"/>
    <col min="3592" max="3592" width="30.7109375" customWidth="1"/>
    <col min="3842" max="3842" width="38" customWidth="1"/>
    <col min="3843" max="3843" width="22.140625" bestFit="1" customWidth="1"/>
    <col min="3844" max="3844" width="33.5703125" bestFit="1" customWidth="1"/>
    <col min="3845" max="3845" width="12.7109375" bestFit="1" customWidth="1"/>
    <col min="3846" max="3846" width="24.28515625" customWidth="1"/>
    <col min="3847" max="3847" width="44.5703125" customWidth="1"/>
    <col min="3848" max="3848" width="30.7109375" customWidth="1"/>
    <col min="4098" max="4098" width="38" customWidth="1"/>
    <col min="4099" max="4099" width="22.140625" bestFit="1" customWidth="1"/>
    <col min="4100" max="4100" width="33.5703125" bestFit="1" customWidth="1"/>
    <col min="4101" max="4101" width="12.7109375" bestFit="1" customWidth="1"/>
    <col min="4102" max="4102" width="24.28515625" customWidth="1"/>
    <col min="4103" max="4103" width="44.5703125" customWidth="1"/>
    <col min="4104" max="4104" width="30.7109375" customWidth="1"/>
    <col min="4354" max="4354" width="38" customWidth="1"/>
    <col min="4355" max="4355" width="22.140625" bestFit="1" customWidth="1"/>
    <col min="4356" max="4356" width="33.5703125" bestFit="1" customWidth="1"/>
    <col min="4357" max="4357" width="12.7109375" bestFit="1" customWidth="1"/>
    <col min="4358" max="4358" width="24.28515625" customWidth="1"/>
    <col min="4359" max="4359" width="44.5703125" customWidth="1"/>
    <col min="4360" max="4360" width="30.7109375" customWidth="1"/>
    <col min="4610" max="4610" width="38" customWidth="1"/>
    <col min="4611" max="4611" width="22.140625" bestFit="1" customWidth="1"/>
    <col min="4612" max="4612" width="33.5703125" bestFit="1" customWidth="1"/>
    <col min="4613" max="4613" width="12.7109375" bestFit="1" customWidth="1"/>
    <col min="4614" max="4614" width="24.28515625" customWidth="1"/>
    <col min="4615" max="4615" width="44.5703125" customWidth="1"/>
    <col min="4616" max="4616" width="30.7109375" customWidth="1"/>
    <col min="4866" max="4866" width="38" customWidth="1"/>
    <col min="4867" max="4867" width="22.140625" bestFit="1" customWidth="1"/>
    <col min="4868" max="4868" width="33.5703125" bestFit="1" customWidth="1"/>
    <col min="4869" max="4869" width="12.7109375" bestFit="1" customWidth="1"/>
    <col min="4870" max="4870" width="24.28515625" customWidth="1"/>
    <col min="4871" max="4871" width="44.5703125" customWidth="1"/>
    <col min="4872" max="4872" width="30.7109375" customWidth="1"/>
    <col min="5122" max="5122" width="38" customWidth="1"/>
    <col min="5123" max="5123" width="22.140625" bestFit="1" customWidth="1"/>
    <col min="5124" max="5124" width="33.5703125" bestFit="1" customWidth="1"/>
    <col min="5125" max="5125" width="12.7109375" bestFit="1" customWidth="1"/>
    <col min="5126" max="5126" width="24.28515625" customWidth="1"/>
    <col min="5127" max="5127" width="44.5703125" customWidth="1"/>
    <col min="5128" max="5128" width="30.7109375" customWidth="1"/>
    <col min="5378" max="5378" width="38" customWidth="1"/>
    <col min="5379" max="5379" width="22.140625" bestFit="1" customWidth="1"/>
    <col min="5380" max="5380" width="33.5703125" bestFit="1" customWidth="1"/>
    <col min="5381" max="5381" width="12.7109375" bestFit="1" customWidth="1"/>
    <col min="5382" max="5382" width="24.28515625" customWidth="1"/>
    <col min="5383" max="5383" width="44.5703125" customWidth="1"/>
    <col min="5384" max="5384" width="30.7109375" customWidth="1"/>
    <col min="5634" max="5634" width="38" customWidth="1"/>
    <col min="5635" max="5635" width="22.140625" bestFit="1" customWidth="1"/>
    <col min="5636" max="5636" width="33.5703125" bestFit="1" customWidth="1"/>
    <col min="5637" max="5637" width="12.7109375" bestFit="1" customWidth="1"/>
    <col min="5638" max="5638" width="24.28515625" customWidth="1"/>
    <col min="5639" max="5639" width="44.5703125" customWidth="1"/>
    <col min="5640" max="5640" width="30.7109375" customWidth="1"/>
    <col min="5890" max="5890" width="38" customWidth="1"/>
    <col min="5891" max="5891" width="22.140625" bestFit="1" customWidth="1"/>
    <col min="5892" max="5892" width="33.5703125" bestFit="1" customWidth="1"/>
    <col min="5893" max="5893" width="12.7109375" bestFit="1" customWidth="1"/>
    <col min="5894" max="5894" width="24.28515625" customWidth="1"/>
    <col min="5895" max="5895" width="44.5703125" customWidth="1"/>
    <col min="5896" max="5896" width="30.7109375" customWidth="1"/>
    <col min="6146" max="6146" width="38" customWidth="1"/>
    <col min="6147" max="6147" width="22.140625" bestFit="1" customWidth="1"/>
    <col min="6148" max="6148" width="33.5703125" bestFit="1" customWidth="1"/>
    <col min="6149" max="6149" width="12.7109375" bestFit="1" customWidth="1"/>
    <col min="6150" max="6150" width="24.28515625" customWidth="1"/>
    <col min="6151" max="6151" width="44.5703125" customWidth="1"/>
    <col min="6152" max="6152" width="30.7109375" customWidth="1"/>
    <col min="6402" max="6402" width="38" customWidth="1"/>
    <col min="6403" max="6403" width="22.140625" bestFit="1" customWidth="1"/>
    <col min="6404" max="6404" width="33.5703125" bestFit="1" customWidth="1"/>
    <col min="6405" max="6405" width="12.7109375" bestFit="1" customWidth="1"/>
    <col min="6406" max="6406" width="24.28515625" customWidth="1"/>
    <col min="6407" max="6407" width="44.5703125" customWidth="1"/>
    <col min="6408" max="6408" width="30.7109375" customWidth="1"/>
    <col min="6658" max="6658" width="38" customWidth="1"/>
    <col min="6659" max="6659" width="22.140625" bestFit="1" customWidth="1"/>
    <col min="6660" max="6660" width="33.5703125" bestFit="1" customWidth="1"/>
    <col min="6661" max="6661" width="12.7109375" bestFit="1" customWidth="1"/>
    <col min="6662" max="6662" width="24.28515625" customWidth="1"/>
    <col min="6663" max="6663" width="44.5703125" customWidth="1"/>
    <col min="6664" max="6664" width="30.7109375" customWidth="1"/>
    <col min="6914" max="6914" width="38" customWidth="1"/>
    <col min="6915" max="6915" width="22.140625" bestFit="1" customWidth="1"/>
    <col min="6916" max="6916" width="33.5703125" bestFit="1" customWidth="1"/>
    <col min="6917" max="6917" width="12.7109375" bestFit="1" customWidth="1"/>
    <col min="6918" max="6918" width="24.28515625" customWidth="1"/>
    <col min="6919" max="6919" width="44.5703125" customWidth="1"/>
    <col min="6920" max="6920" width="30.7109375" customWidth="1"/>
    <col min="7170" max="7170" width="38" customWidth="1"/>
    <col min="7171" max="7171" width="22.140625" bestFit="1" customWidth="1"/>
    <col min="7172" max="7172" width="33.5703125" bestFit="1" customWidth="1"/>
    <col min="7173" max="7173" width="12.7109375" bestFit="1" customWidth="1"/>
    <col min="7174" max="7174" width="24.28515625" customWidth="1"/>
    <col min="7175" max="7175" width="44.5703125" customWidth="1"/>
    <col min="7176" max="7176" width="30.7109375" customWidth="1"/>
    <col min="7426" max="7426" width="38" customWidth="1"/>
    <col min="7427" max="7427" width="22.140625" bestFit="1" customWidth="1"/>
    <col min="7428" max="7428" width="33.5703125" bestFit="1" customWidth="1"/>
    <col min="7429" max="7429" width="12.7109375" bestFit="1" customWidth="1"/>
    <col min="7430" max="7430" width="24.28515625" customWidth="1"/>
    <col min="7431" max="7431" width="44.5703125" customWidth="1"/>
    <col min="7432" max="7432" width="30.7109375" customWidth="1"/>
    <col min="7682" max="7682" width="38" customWidth="1"/>
    <col min="7683" max="7683" width="22.140625" bestFit="1" customWidth="1"/>
    <col min="7684" max="7684" width="33.5703125" bestFit="1" customWidth="1"/>
    <col min="7685" max="7685" width="12.7109375" bestFit="1" customWidth="1"/>
    <col min="7686" max="7686" width="24.28515625" customWidth="1"/>
    <col min="7687" max="7687" width="44.5703125" customWidth="1"/>
    <col min="7688" max="7688" width="30.7109375" customWidth="1"/>
    <col min="7938" max="7938" width="38" customWidth="1"/>
    <col min="7939" max="7939" width="22.140625" bestFit="1" customWidth="1"/>
    <col min="7940" max="7940" width="33.5703125" bestFit="1" customWidth="1"/>
    <col min="7941" max="7941" width="12.7109375" bestFit="1" customWidth="1"/>
    <col min="7942" max="7942" width="24.28515625" customWidth="1"/>
    <col min="7943" max="7943" width="44.5703125" customWidth="1"/>
    <col min="7944" max="7944" width="30.7109375" customWidth="1"/>
    <col min="8194" max="8194" width="38" customWidth="1"/>
    <col min="8195" max="8195" width="22.140625" bestFit="1" customWidth="1"/>
    <col min="8196" max="8196" width="33.5703125" bestFit="1" customWidth="1"/>
    <col min="8197" max="8197" width="12.7109375" bestFit="1" customWidth="1"/>
    <col min="8198" max="8198" width="24.28515625" customWidth="1"/>
    <col min="8199" max="8199" width="44.5703125" customWidth="1"/>
    <col min="8200" max="8200" width="30.7109375" customWidth="1"/>
    <col min="8450" max="8450" width="38" customWidth="1"/>
    <col min="8451" max="8451" width="22.140625" bestFit="1" customWidth="1"/>
    <col min="8452" max="8452" width="33.5703125" bestFit="1" customWidth="1"/>
    <col min="8453" max="8453" width="12.7109375" bestFit="1" customWidth="1"/>
    <col min="8454" max="8454" width="24.28515625" customWidth="1"/>
    <col min="8455" max="8455" width="44.5703125" customWidth="1"/>
    <col min="8456" max="8456" width="30.7109375" customWidth="1"/>
    <col min="8706" max="8706" width="38" customWidth="1"/>
    <col min="8707" max="8707" width="22.140625" bestFit="1" customWidth="1"/>
    <col min="8708" max="8708" width="33.5703125" bestFit="1" customWidth="1"/>
    <col min="8709" max="8709" width="12.7109375" bestFit="1" customWidth="1"/>
    <col min="8710" max="8710" width="24.28515625" customWidth="1"/>
    <col min="8711" max="8711" width="44.5703125" customWidth="1"/>
    <col min="8712" max="8712" width="30.7109375" customWidth="1"/>
    <col min="8962" max="8962" width="38" customWidth="1"/>
    <col min="8963" max="8963" width="22.140625" bestFit="1" customWidth="1"/>
    <col min="8964" max="8964" width="33.5703125" bestFit="1" customWidth="1"/>
    <col min="8965" max="8965" width="12.7109375" bestFit="1" customWidth="1"/>
    <col min="8966" max="8966" width="24.28515625" customWidth="1"/>
    <col min="8967" max="8967" width="44.5703125" customWidth="1"/>
    <col min="8968" max="8968" width="30.7109375" customWidth="1"/>
    <col min="9218" max="9218" width="38" customWidth="1"/>
    <col min="9219" max="9219" width="22.140625" bestFit="1" customWidth="1"/>
    <col min="9220" max="9220" width="33.5703125" bestFit="1" customWidth="1"/>
    <col min="9221" max="9221" width="12.7109375" bestFit="1" customWidth="1"/>
    <col min="9222" max="9222" width="24.28515625" customWidth="1"/>
    <col min="9223" max="9223" width="44.5703125" customWidth="1"/>
    <col min="9224" max="9224" width="30.7109375" customWidth="1"/>
    <col min="9474" max="9474" width="38" customWidth="1"/>
    <col min="9475" max="9475" width="22.140625" bestFit="1" customWidth="1"/>
    <col min="9476" max="9476" width="33.5703125" bestFit="1" customWidth="1"/>
    <col min="9477" max="9477" width="12.7109375" bestFit="1" customWidth="1"/>
    <col min="9478" max="9478" width="24.28515625" customWidth="1"/>
    <col min="9479" max="9479" width="44.5703125" customWidth="1"/>
    <col min="9480" max="9480" width="30.7109375" customWidth="1"/>
    <col min="9730" max="9730" width="38" customWidth="1"/>
    <col min="9731" max="9731" width="22.140625" bestFit="1" customWidth="1"/>
    <col min="9732" max="9732" width="33.5703125" bestFit="1" customWidth="1"/>
    <col min="9733" max="9733" width="12.7109375" bestFit="1" customWidth="1"/>
    <col min="9734" max="9734" width="24.28515625" customWidth="1"/>
    <col min="9735" max="9735" width="44.5703125" customWidth="1"/>
    <col min="9736" max="9736" width="30.7109375" customWidth="1"/>
    <col min="9986" max="9986" width="38" customWidth="1"/>
    <col min="9987" max="9987" width="22.140625" bestFit="1" customWidth="1"/>
    <col min="9988" max="9988" width="33.5703125" bestFit="1" customWidth="1"/>
    <col min="9989" max="9989" width="12.7109375" bestFit="1" customWidth="1"/>
    <col min="9990" max="9990" width="24.28515625" customWidth="1"/>
    <col min="9991" max="9991" width="44.5703125" customWidth="1"/>
    <col min="9992" max="9992" width="30.7109375" customWidth="1"/>
    <col min="10242" max="10242" width="38" customWidth="1"/>
    <col min="10243" max="10243" width="22.140625" bestFit="1" customWidth="1"/>
    <col min="10244" max="10244" width="33.5703125" bestFit="1" customWidth="1"/>
    <col min="10245" max="10245" width="12.7109375" bestFit="1" customWidth="1"/>
    <col min="10246" max="10246" width="24.28515625" customWidth="1"/>
    <col min="10247" max="10247" width="44.5703125" customWidth="1"/>
    <col min="10248" max="10248" width="30.7109375" customWidth="1"/>
    <col min="10498" max="10498" width="38" customWidth="1"/>
    <col min="10499" max="10499" width="22.140625" bestFit="1" customWidth="1"/>
    <col min="10500" max="10500" width="33.5703125" bestFit="1" customWidth="1"/>
    <col min="10501" max="10501" width="12.7109375" bestFit="1" customWidth="1"/>
    <col min="10502" max="10502" width="24.28515625" customWidth="1"/>
    <col min="10503" max="10503" width="44.5703125" customWidth="1"/>
    <col min="10504" max="10504" width="30.7109375" customWidth="1"/>
    <col min="10754" max="10754" width="38" customWidth="1"/>
    <col min="10755" max="10755" width="22.140625" bestFit="1" customWidth="1"/>
    <col min="10756" max="10756" width="33.5703125" bestFit="1" customWidth="1"/>
    <col min="10757" max="10757" width="12.7109375" bestFit="1" customWidth="1"/>
    <col min="10758" max="10758" width="24.28515625" customWidth="1"/>
    <col min="10759" max="10759" width="44.5703125" customWidth="1"/>
    <col min="10760" max="10760" width="30.7109375" customWidth="1"/>
    <col min="11010" max="11010" width="38" customWidth="1"/>
    <col min="11011" max="11011" width="22.140625" bestFit="1" customWidth="1"/>
    <col min="11012" max="11012" width="33.5703125" bestFit="1" customWidth="1"/>
    <col min="11013" max="11013" width="12.7109375" bestFit="1" customWidth="1"/>
    <col min="11014" max="11014" width="24.28515625" customWidth="1"/>
    <col min="11015" max="11015" width="44.5703125" customWidth="1"/>
    <col min="11016" max="11016" width="30.7109375" customWidth="1"/>
    <col min="11266" max="11266" width="38" customWidth="1"/>
    <col min="11267" max="11267" width="22.140625" bestFit="1" customWidth="1"/>
    <col min="11268" max="11268" width="33.5703125" bestFit="1" customWidth="1"/>
    <col min="11269" max="11269" width="12.7109375" bestFit="1" customWidth="1"/>
    <col min="11270" max="11270" width="24.28515625" customWidth="1"/>
    <col min="11271" max="11271" width="44.5703125" customWidth="1"/>
    <col min="11272" max="11272" width="30.7109375" customWidth="1"/>
    <col min="11522" max="11522" width="38" customWidth="1"/>
    <col min="11523" max="11523" width="22.140625" bestFit="1" customWidth="1"/>
    <col min="11524" max="11524" width="33.5703125" bestFit="1" customWidth="1"/>
    <col min="11525" max="11525" width="12.7109375" bestFit="1" customWidth="1"/>
    <col min="11526" max="11526" width="24.28515625" customWidth="1"/>
    <col min="11527" max="11527" width="44.5703125" customWidth="1"/>
    <col min="11528" max="11528" width="30.7109375" customWidth="1"/>
    <col min="11778" max="11778" width="38" customWidth="1"/>
    <col min="11779" max="11779" width="22.140625" bestFit="1" customWidth="1"/>
    <col min="11780" max="11780" width="33.5703125" bestFit="1" customWidth="1"/>
    <col min="11781" max="11781" width="12.7109375" bestFit="1" customWidth="1"/>
    <col min="11782" max="11782" width="24.28515625" customWidth="1"/>
    <col min="11783" max="11783" width="44.5703125" customWidth="1"/>
    <col min="11784" max="11784" width="30.7109375" customWidth="1"/>
    <col min="12034" max="12034" width="38" customWidth="1"/>
    <col min="12035" max="12035" width="22.140625" bestFit="1" customWidth="1"/>
    <col min="12036" max="12036" width="33.5703125" bestFit="1" customWidth="1"/>
    <col min="12037" max="12037" width="12.7109375" bestFit="1" customWidth="1"/>
    <col min="12038" max="12038" width="24.28515625" customWidth="1"/>
    <col min="12039" max="12039" width="44.5703125" customWidth="1"/>
    <col min="12040" max="12040" width="30.7109375" customWidth="1"/>
    <col min="12290" max="12290" width="38" customWidth="1"/>
    <col min="12291" max="12291" width="22.140625" bestFit="1" customWidth="1"/>
    <col min="12292" max="12292" width="33.5703125" bestFit="1" customWidth="1"/>
    <col min="12293" max="12293" width="12.7109375" bestFit="1" customWidth="1"/>
    <col min="12294" max="12294" width="24.28515625" customWidth="1"/>
    <col min="12295" max="12295" width="44.5703125" customWidth="1"/>
    <col min="12296" max="12296" width="30.7109375" customWidth="1"/>
    <col min="12546" max="12546" width="38" customWidth="1"/>
    <col min="12547" max="12547" width="22.140625" bestFit="1" customWidth="1"/>
    <col min="12548" max="12548" width="33.5703125" bestFit="1" customWidth="1"/>
    <col min="12549" max="12549" width="12.7109375" bestFit="1" customWidth="1"/>
    <col min="12550" max="12550" width="24.28515625" customWidth="1"/>
    <col min="12551" max="12551" width="44.5703125" customWidth="1"/>
    <col min="12552" max="12552" width="30.7109375" customWidth="1"/>
    <col min="12802" max="12802" width="38" customWidth="1"/>
    <col min="12803" max="12803" width="22.140625" bestFit="1" customWidth="1"/>
    <col min="12804" max="12804" width="33.5703125" bestFit="1" customWidth="1"/>
    <col min="12805" max="12805" width="12.7109375" bestFit="1" customWidth="1"/>
    <col min="12806" max="12806" width="24.28515625" customWidth="1"/>
    <col min="12807" max="12807" width="44.5703125" customWidth="1"/>
    <col min="12808" max="12808" width="30.7109375" customWidth="1"/>
    <col min="13058" max="13058" width="38" customWidth="1"/>
    <col min="13059" max="13059" width="22.140625" bestFit="1" customWidth="1"/>
    <col min="13060" max="13060" width="33.5703125" bestFit="1" customWidth="1"/>
    <col min="13061" max="13061" width="12.7109375" bestFit="1" customWidth="1"/>
    <col min="13062" max="13062" width="24.28515625" customWidth="1"/>
    <col min="13063" max="13063" width="44.5703125" customWidth="1"/>
    <col min="13064" max="13064" width="30.7109375" customWidth="1"/>
    <col min="13314" max="13314" width="38" customWidth="1"/>
    <col min="13315" max="13315" width="22.140625" bestFit="1" customWidth="1"/>
    <col min="13316" max="13316" width="33.5703125" bestFit="1" customWidth="1"/>
    <col min="13317" max="13317" width="12.7109375" bestFit="1" customWidth="1"/>
    <col min="13318" max="13318" width="24.28515625" customWidth="1"/>
    <col min="13319" max="13319" width="44.5703125" customWidth="1"/>
    <col min="13320" max="13320" width="30.7109375" customWidth="1"/>
    <col min="13570" max="13570" width="38" customWidth="1"/>
    <col min="13571" max="13571" width="22.140625" bestFit="1" customWidth="1"/>
    <col min="13572" max="13572" width="33.5703125" bestFit="1" customWidth="1"/>
    <col min="13573" max="13573" width="12.7109375" bestFit="1" customWidth="1"/>
    <col min="13574" max="13574" width="24.28515625" customWidth="1"/>
    <col min="13575" max="13575" width="44.5703125" customWidth="1"/>
    <col min="13576" max="13576" width="30.7109375" customWidth="1"/>
    <col min="13826" max="13826" width="38" customWidth="1"/>
    <col min="13827" max="13827" width="22.140625" bestFit="1" customWidth="1"/>
    <col min="13828" max="13828" width="33.5703125" bestFit="1" customWidth="1"/>
    <col min="13829" max="13829" width="12.7109375" bestFit="1" customWidth="1"/>
    <col min="13830" max="13830" width="24.28515625" customWidth="1"/>
    <col min="13831" max="13831" width="44.5703125" customWidth="1"/>
    <col min="13832" max="13832" width="30.7109375" customWidth="1"/>
    <col min="14082" max="14082" width="38" customWidth="1"/>
    <col min="14083" max="14083" width="22.140625" bestFit="1" customWidth="1"/>
    <col min="14084" max="14084" width="33.5703125" bestFit="1" customWidth="1"/>
    <col min="14085" max="14085" width="12.7109375" bestFit="1" customWidth="1"/>
    <col min="14086" max="14086" width="24.28515625" customWidth="1"/>
    <col min="14087" max="14087" width="44.5703125" customWidth="1"/>
    <col min="14088" max="14088" width="30.7109375" customWidth="1"/>
    <col min="14338" max="14338" width="38" customWidth="1"/>
    <col min="14339" max="14339" width="22.140625" bestFit="1" customWidth="1"/>
    <col min="14340" max="14340" width="33.5703125" bestFit="1" customWidth="1"/>
    <col min="14341" max="14341" width="12.7109375" bestFit="1" customWidth="1"/>
    <col min="14342" max="14342" width="24.28515625" customWidth="1"/>
    <col min="14343" max="14343" width="44.5703125" customWidth="1"/>
    <col min="14344" max="14344" width="30.7109375" customWidth="1"/>
    <col min="14594" max="14594" width="38" customWidth="1"/>
    <col min="14595" max="14595" width="22.140625" bestFit="1" customWidth="1"/>
    <col min="14596" max="14596" width="33.5703125" bestFit="1" customWidth="1"/>
    <col min="14597" max="14597" width="12.7109375" bestFit="1" customWidth="1"/>
    <col min="14598" max="14598" width="24.28515625" customWidth="1"/>
    <col min="14599" max="14599" width="44.5703125" customWidth="1"/>
    <col min="14600" max="14600" width="30.7109375" customWidth="1"/>
    <col min="14850" max="14850" width="38" customWidth="1"/>
    <col min="14851" max="14851" width="22.140625" bestFit="1" customWidth="1"/>
    <col min="14852" max="14852" width="33.5703125" bestFit="1" customWidth="1"/>
    <col min="14853" max="14853" width="12.7109375" bestFit="1" customWidth="1"/>
    <col min="14854" max="14854" width="24.28515625" customWidth="1"/>
    <col min="14855" max="14855" width="44.5703125" customWidth="1"/>
    <col min="14856" max="14856" width="30.7109375" customWidth="1"/>
    <col min="15106" max="15106" width="38" customWidth="1"/>
    <col min="15107" max="15107" width="22.140625" bestFit="1" customWidth="1"/>
    <col min="15108" max="15108" width="33.5703125" bestFit="1" customWidth="1"/>
    <col min="15109" max="15109" width="12.7109375" bestFit="1" customWidth="1"/>
    <col min="15110" max="15110" width="24.28515625" customWidth="1"/>
    <col min="15111" max="15111" width="44.5703125" customWidth="1"/>
    <col min="15112" max="15112" width="30.7109375" customWidth="1"/>
    <col min="15362" max="15362" width="38" customWidth="1"/>
    <col min="15363" max="15363" width="22.140625" bestFit="1" customWidth="1"/>
    <col min="15364" max="15364" width="33.5703125" bestFit="1" customWidth="1"/>
    <col min="15365" max="15365" width="12.7109375" bestFit="1" customWidth="1"/>
    <col min="15366" max="15366" width="24.28515625" customWidth="1"/>
    <col min="15367" max="15367" width="44.5703125" customWidth="1"/>
    <col min="15368" max="15368" width="30.7109375" customWidth="1"/>
    <col min="15618" max="15618" width="38" customWidth="1"/>
    <col min="15619" max="15619" width="22.140625" bestFit="1" customWidth="1"/>
    <col min="15620" max="15620" width="33.5703125" bestFit="1" customWidth="1"/>
    <col min="15621" max="15621" width="12.7109375" bestFit="1" customWidth="1"/>
    <col min="15622" max="15622" width="24.28515625" customWidth="1"/>
    <col min="15623" max="15623" width="44.5703125" customWidth="1"/>
    <col min="15624" max="15624" width="30.7109375" customWidth="1"/>
    <col min="15874" max="15874" width="38" customWidth="1"/>
    <col min="15875" max="15875" width="22.140625" bestFit="1" customWidth="1"/>
    <col min="15876" max="15876" width="33.5703125" bestFit="1" customWidth="1"/>
    <col min="15877" max="15877" width="12.7109375" bestFit="1" customWidth="1"/>
    <col min="15878" max="15878" width="24.28515625" customWidth="1"/>
    <col min="15879" max="15879" width="44.5703125" customWidth="1"/>
    <col min="15880" max="15880" width="30.7109375" customWidth="1"/>
    <col min="16130" max="16130" width="38" customWidth="1"/>
    <col min="16131" max="16131" width="22.140625" bestFit="1" customWidth="1"/>
    <col min="16132" max="16132" width="33.5703125" bestFit="1" customWidth="1"/>
    <col min="16133" max="16133" width="12.7109375" bestFit="1" customWidth="1"/>
    <col min="16134" max="16134" width="24.28515625" customWidth="1"/>
    <col min="16135" max="16135" width="44.5703125" customWidth="1"/>
    <col min="16136" max="16136" width="30.7109375" customWidth="1"/>
  </cols>
  <sheetData>
    <row r="1" spans="1:13" ht="24.75" customHeight="1" x14ac:dyDescent="0.25">
      <c r="A1" s="2" t="s">
        <v>0</v>
      </c>
      <c r="B1" s="2" t="s">
        <v>93</v>
      </c>
      <c r="C1" s="2" t="s">
        <v>25</v>
      </c>
      <c r="D1" s="2" t="s">
        <v>88</v>
      </c>
      <c r="E1" s="2" t="s">
        <v>89</v>
      </c>
      <c r="F1" s="2" t="s">
        <v>96</v>
      </c>
      <c r="G1" s="2" t="s">
        <v>95</v>
      </c>
      <c r="H1" s="21" t="s">
        <v>97</v>
      </c>
      <c r="I1" s="2" t="s">
        <v>90</v>
      </c>
      <c r="J1" s="2" t="s">
        <v>91</v>
      </c>
      <c r="K1" s="2" t="s">
        <v>92</v>
      </c>
      <c r="L1" s="2" t="s">
        <v>94</v>
      </c>
      <c r="M1" s="4"/>
    </row>
    <row r="2" spans="1:13" ht="135" x14ac:dyDescent="0.25">
      <c r="A2" s="8" t="s">
        <v>1</v>
      </c>
      <c r="B2" s="8" t="s">
        <v>111</v>
      </c>
      <c r="C2" s="9" t="s">
        <v>48</v>
      </c>
      <c r="D2" s="9" t="s">
        <v>112</v>
      </c>
      <c r="E2" s="9" t="s">
        <v>103</v>
      </c>
      <c r="F2" s="10" t="s">
        <v>120</v>
      </c>
      <c r="G2" s="9" t="s">
        <v>121</v>
      </c>
      <c r="H2" s="22" t="s">
        <v>122</v>
      </c>
      <c r="I2" s="9" t="s">
        <v>100</v>
      </c>
      <c r="J2" s="9" t="s">
        <v>104</v>
      </c>
      <c r="K2" s="9" t="s">
        <v>123</v>
      </c>
      <c r="L2" s="9" t="s">
        <v>232</v>
      </c>
    </row>
    <row r="3" spans="1:13" ht="90" x14ac:dyDescent="0.25">
      <c r="A3" s="8" t="s">
        <v>2</v>
      </c>
      <c r="B3" s="8" t="s">
        <v>129</v>
      </c>
      <c r="C3" s="9" t="s">
        <v>31</v>
      </c>
      <c r="D3" s="9"/>
      <c r="E3" s="9" t="s">
        <v>103</v>
      </c>
      <c r="F3" s="11" t="s">
        <v>125</v>
      </c>
      <c r="G3" s="9" t="s">
        <v>126</v>
      </c>
      <c r="H3" s="22">
        <f>57000000+1666666</f>
        <v>58666666</v>
      </c>
      <c r="I3" s="9" t="s">
        <v>100</v>
      </c>
      <c r="J3" s="9" t="s">
        <v>104</v>
      </c>
      <c r="K3" s="12" t="s">
        <v>127</v>
      </c>
      <c r="L3" s="9" t="s">
        <v>230</v>
      </c>
    </row>
    <row r="4" spans="1:13" ht="75" x14ac:dyDescent="0.25">
      <c r="A4" s="8" t="s">
        <v>3</v>
      </c>
      <c r="B4" s="8" t="s">
        <v>130</v>
      </c>
      <c r="C4" s="9" t="s">
        <v>29</v>
      </c>
      <c r="D4" s="9" t="s">
        <v>101</v>
      </c>
      <c r="E4" s="9" t="s">
        <v>103</v>
      </c>
      <c r="F4" s="11" t="s">
        <v>102</v>
      </c>
      <c r="G4" s="9" t="s">
        <v>126</v>
      </c>
      <c r="H4" s="22">
        <f>63250000+1833333</f>
        <v>65083333</v>
      </c>
      <c r="I4" s="9" t="s">
        <v>100</v>
      </c>
      <c r="J4" s="9" t="s">
        <v>104</v>
      </c>
      <c r="K4" s="9" t="s">
        <v>105</v>
      </c>
      <c r="L4" s="9" t="s">
        <v>230</v>
      </c>
    </row>
    <row r="5" spans="1:13" ht="75" x14ac:dyDescent="0.25">
      <c r="A5" s="8" t="s">
        <v>4</v>
      </c>
      <c r="B5" s="8" t="s">
        <v>177</v>
      </c>
      <c r="C5" s="9" t="s">
        <v>37</v>
      </c>
      <c r="D5" s="9" t="s">
        <v>101</v>
      </c>
      <c r="E5" s="9" t="s">
        <v>103</v>
      </c>
      <c r="F5" s="11" t="s">
        <v>102</v>
      </c>
      <c r="G5" s="9" t="s">
        <v>126</v>
      </c>
      <c r="H5" s="22">
        <f>63250000+1833333</f>
        <v>65083333</v>
      </c>
      <c r="I5" s="9" t="s">
        <v>100</v>
      </c>
      <c r="J5" s="9" t="s">
        <v>104</v>
      </c>
      <c r="K5" s="9" t="s">
        <v>131</v>
      </c>
      <c r="L5" s="9" t="s">
        <v>230</v>
      </c>
    </row>
    <row r="6" spans="1:13" ht="75" x14ac:dyDescent="0.25">
      <c r="A6" s="8" t="s">
        <v>5</v>
      </c>
      <c r="B6" s="8" t="s">
        <v>190</v>
      </c>
      <c r="C6" s="13" t="s">
        <v>49</v>
      </c>
      <c r="D6" s="9" t="s">
        <v>101</v>
      </c>
      <c r="E6" s="9" t="s">
        <v>103</v>
      </c>
      <c r="F6" s="14" t="s">
        <v>102</v>
      </c>
      <c r="G6" s="9" t="s">
        <v>126</v>
      </c>
      <c r="H6" s="22">
        <f>63250000+2750000</f>
        <v>66000000</v>
      </c>
      <c r="I6" s="9" t="s">
        <v>100</v>
      </c>
      <c r="J6" s="9" t="s">
        <v>104</v>
      </c>
      <c r="K6" s="9" t="s">
        <v>127</v>
      </c>
      <c r="L6" s="9" t="s">
        <v>174</v>
      </c>
    </row>
    <row r="7" spans="1:13" ht="75" x14ac:dyDescent="0.25">
      <c r="A7" s="8" t="s">
        <v>6</v>
      </c>
      <c r="B7" s="8" t="s">
        <v>191</v>
      </c>
      <c r="C7" s="13" t="s">
        <v>50</v>
      </c>
      <c r="D7" s="9" t="s">
        <v>192</v>
      </c>
      <c r="E7" s="9" t="s">
        <v>103</v>
      </c>
      <c r="F7" s="14" t="s">
        <v>102</v>
      </c>
      <c r="G7" s="6" t="s">
        <v>109</v>
      </c>
      <c r="H7" s="24">
        <f>74750000+3250000</f>
        <v>78000000</v>
      </c>
      <c r="I7" s="9" t="s">
        <v>100</v>
      </c>
      <c r="J7" s="9" t="s">
        <v>104</v>
      </c>
      <c r="K7" s="9" t="s">
        <v>105</v>
      </c>
      <c r="L7" s="9" t="s">
        <v>231</v>
      </c>
    </row>
    <row r="8" spans="1:13" ht="60" x14ac:dyDescent="0.25">
      <c r="A8" s="8" t="s">
        <v>7</v>
      </c>
      <c r="B8" s="8" t="s">
        <v>107</v>
      </c>
      <c r="C8" s="13" t="s">
        <v>51</v>
      </c>
      <c r="D8" s="9" t="s">
        <v>108</v>
      </c>
      <c r="E8" s="9" t="s">
        <v>103</v>
      </c>
      <c r="F8" s="14" t="s">
        <v>106</v>
      </c>
      <c r="G8" s="6" t="s">
        <v>109</v>
      </c>
      <c r="H8" s="22" t="s">
        <v>132</v>
      </c>
      <c r="I8" s="9" t="s">
        <v>100</v>
      </c>
      <c r="J8" s="9" t="s">
        <v>104</v>
      </c>
      <c r="K8" s="9" t="s">
        <v>105</v>
      </c>
      <c r="L8" s="9" t="s">
        <v>110</v>
      </c>
    </row>
    <row r="9" spans="1:13" ht="135" x14ac:dyDescent="0.25">
      <c r="A9" s="8" t="s">
        <v>8</v>
      </c>
      <c r="B9" s="8" t="s">
        <v>193</v>
      </c>
      <c r="C9" s="9" t="s">
        <v>53</v>
      </c>
      <c r="D9" s="9" t="s">
        <v>134</v>
      </c>
      <c r="E9" s="9" t="s">
        <v>103</v>
      </c>
      <c r="F9" s="14" t="s">
        <v>133</v>
      </c>
      <c r="G9" s="11" t="s">
        <v>121</v>
      </c>
      <c r="H9" s="22" t="s">
        <v>145</v>
      </c>
      <c r="I9" s="9" t="s">
        <v>100</v>
      </c>
      <c r="J9" s="9" t="s">
        <v>104</v>
      </c>
      <c r="K9" s="9" t="s">
        <v>135</v>
      </c>
      <c r="L9" s="9" t="s">
        <v>174</v>
      </c>
    </row>
    <row r="10" spans="1:13" ht="90" x14ac:dyDescent="0.25">
      <c r="A10" s="8" t="s">
        <v>9</v>
      </c>
      <c r="B10" s="8" t="s">
        <v>178</v>
      </c>
      <c r="C10" s="9" t="s">
        <v>32</v>
      </c>
      <c r="D10" s="9" t="s">
        <v>108</v>
      </c>
      <c r="E10" s="9" t="s">
        <v>103</v>
      </c>
      <c r="F10" s="15" t="s">
        <v>136</v>
      </c>
      <c r="G10" s="6" t="s">
        <v>109</v>
      </c>
      <c r="H10" s="22">
        <f>37500000+17500000+1666666</f>
        <v>56666666</v>
      </c>
      <c r="I10" s="9" t="s">
        <v>100</v>
      </c>
      <c r="J10" s="9" t="s">
        <v>104</v>
      </c>
      <c r="K10" s="9" t="s">
        <v>137</v>
      </c>
      <c r="L10" s="9" t="s">
        <v>230</v>
      </c>
    </row>
    <row r="11" spans="1:13" ht="90" x14ac:dyDescent="0.25">
      <c r="A11" s="8" t="s">
        <v>26</v>
      </c>
      <c r="B11" s="8" t="s">
        <v>179</v>
      </c>
      <c r="C11" s="9" t="s">
        <v>33</v>
      </c>
      <c r="D11" s="9" t="s">
        <v>138</v>
      </c>
      <c r="E11" s="9" t="s">
        <v>103</v>
      </c>
      <c r="F11" s="14" t="s">
        <v>139</v>
      </c>
      <c r="G11" s="9" t="s">
        <v>126</v>
      </c>
      <c r="H11" s="22" t="s">
        <v>140</v>
      </c>
      <c r="I11" s="9" t="s">
        <v>100</v>
      </c>
      <c r="J11" s="9" t="s">
        <v>104</v>
      </c>
      <c r="K11" s="9" t="s">
        <v>141</v>
      </c>
      <c r="L11" s="9" t="s">
        <v>110</v>
      </c>
    </row>
    <row r="12" spans="1:13" ht="60" x14ac:dyDescent="0.25">
      <c r="A12" s="8" t="s">
        <v>10</v>
      </c>
      <c r="B12" s="8" t="s">
        <v>113</v>
      </c>
      <c r="C12" s="9" t="s">
        <v>34</v>
      </c>
      <c r="D12" s="9" t="s">
        <v>114</v>
      </c>
      <c r="E12" s="9" t="s">
        <v>103</v>
      </c>
      <c r="F12" s="14" t="s">
        <v>142</v>
      </c>
      <c r="G12" s="6" t="s">
        <v>109</v>
      </c>
      <c r="H12" s="22" t="s">
        <v>143</v>
      </c>
      <c r="I12" s="9" t="s">
        <v>100</v>
      </c>
      <c r="J12" s="9" t="s">
        <v>104</v>
      </c>
      <c r="K12" s="9" t="s">
        <v>137</v>
      </c>
      <c r="L12" s="9" t="s">
        <v>110</v>
      </c>
    </row>
    <row r="13" spans="1:13" ht="90" x14ac:dyDescent="0.25">
      <c r="A13" s="8" t="s">
        <v>11</v>
      </c>
      <c r="B13" s="8" t="s">
        <v>115</v>
      </c>
      <c r="C13" s="9" t="s">
        <v>35</v>
      </c>
      <c r="D13" s="9" t="s">
        <v>116</v>
      </c>
      <c r="E13" s="9" t="s">
        <v>103</v>
      </c>
      <c r="F13" s="14" t="s">
        <v>144</v>
      </c>
      <c r="G13" s="9" t="s">
        <v>126</v>
      </c>
      <c r="H13" s="22" t="s">
        <v>145</v>
      </c>
      <c r="I13" s="9" t="s">
        <v>100</v>
      </c>
      <c r="J13" s="9" t="s">
        <v>104</v>
      </c>
      <c r="K13" s="9" t="s">
        <v>123</v>
      </c>
      <c r="L13" s="9" t="s">
        <v>124</v>
      </c>
    </row>
    <row r="14" spans="1:13" ht="60" x14ac:dyDescent="0.25">
      <c r="A14" s="8" t="s">
        <v>12</v>
      </c>
      <c r="B14" s="8" t="s">
        <v>180</v>
      </c>
      <c r="C14" s="9" t="s">
        <v>36</v>
      </c>
      <c r="D14" s="9" t="s">
        <v>146</v>
      </c>
      <c r="E14" s="9" t="s">
        <v>103</v>
      </c>
      <c r="F14" s="14" t="s">
        <v>142</v>
      </c>
      <c r="G14" s="6" t="s">
        <v>109</v>
      </c>
      <c r="H14" s="22" t="s">
        <v>143</v>
      </c>
      <c r="I14" s="9" t="s">
        <v>100</v>
      </c>
      <c r="J14" s="9" t="s">
        <v>104</v>
      </c>
      <c r="K14" s="9" t="s">
        <v>137</v>
      </c>
      <c r="L14" s="9" t="s">
        <v>110</v>
      </c>
    </row>
    <row r="15" spans="1:13" ht="60" x14ac:dyDescent="0.25">
      <c r="A15" s="8" t="s">
        <v>13</v>
      </c>
      <c r="B15" s="8" t="s">
        <v>233</v>
      </c>
      <c r="C15" s="9" t="s">
        <v>54</v>
      </c>
      <c r="D15" s="9" t="s">
        <v>146</v>
      </c>
      <c r="E15" s="9" t="s">
        <v>103</v>
      </c>
      <c r="F15" s="14" t="s">
        <v>148</v>
      </c>
      <c r="G15" s="6" t="s">
        <v>109</v>
      </c>
      <c r="H15" s="22" t="s">
        <v>143</v>
      </c>
      <c r="I15" s="9" t="s">
        <v>100</v>
      </c>
      <c r="J15" s="9" t="s">
        <v>104</v>
      </c>
      <c r="K15" s="9" t="s">
        <v>137</v>
      </c>
      <c r="L15" s="9" t="s">
        <v>110</v>
      </c>
    </row>
    <row r="16" spans="1:13" ht="135" x14ac:dyDescent="0.25">
      <c r="A16" s="8" t="s">
        <v>14</v>
      </c>
      <c r="B16" s="8" t="s">
        <v>187</v>
      </c>
      <c r="C16" s="9" t="s">
        <v>41</v>
      </c>
      <c r="D16" s="9" t="s">
        <v>108</v>
      </c>
      <c r="E16" s="9" t="s">
        <v>103</v>
      </c>
      <c r="F16" s="14" t="s">
        <v>133</v>
      </c>
      <c r="G16" s="9" t="s">
        <v>121</v>
      </c>
      <c r="H16" s="22">
        <f>35000000+17500000+2500000+1666666</f>
        <v>56666666</v>
      </c>
      <c r="I16" s="9" t="s">
        <v>100</v>
      </c>
      <c r="J16" s="9" t="s">
        <v>104</v>
      </c>
      <c r="K16" s="9" t="s">
        <v>149</v>
      </c>
      <c r="L16" s="9" t="s">
        <v>230</v>
      </c>
    </row>
    <row r="17" spans="1:12" ht="30" x14ac:dyDescent="0.25">
      <c r="A17" s="8" t="s">
        <v>15</v>
      </c>
      <c r="B17" s="8" t="s">
        <v>194</v>
      </c>
      <c r="C17" s="13" t="s">
        <v>52</v>
      </c>
      <c r="D17" s="9" t="s">
        <v>195</v>
      </c>
      <c r="E17" s="9" t="s">
        <v>103</v>
      </c>
      <c r="F17" s="14" t="s">
        <v>150</v>
      </c>
      <c r="G17" s="6" t="s">
        <v>109</v>
      </c>
      <c r="H17" s="22">
        <f>40000000+17500000</f>
        <v>57500000</v>
      </c>
      <c r="I17" s="9" t="s">
        <v>100</v>
      </c>
      <c r="J17" s="9" t="s">
        <v>104</v>
      </c>
      <c r="K17" s="9" t="s">
        <v>123</v>
      </c>
      <c r="L17" s="9" t="s">
        <v>174</v>
      </c>
    </row>
    <row r="18" spans="1:12" ht="60" x14ac:dyDescent="0.25">
      <c r="A18" s="8" t="s">
        <v>16</v>
      </c>
      <c r="B18" s="8" t="s">
        <v>196</v>
      </c>
      <c r="C18" s="9" t="s">
        <v>38</v>
      </c>
      <c r="D18" s="9" t="s">
        <v>197</v>
      </c>
      <c r="E18" s="9" t="s">
        <v>103</v>
      </c>
      <c r="F18" s="14" t="s">
        <v>151</v>
      </c>
      <c r="G18" s="6" t="s">
        <v>109</v>
      </c>
      <c r="H18" s="22">
        <f>52000000+22750000</f>
        <v>74750000</v>
      </c>
      <c r="I18" s="9" t="s">
        <v>100</v>
      </c>
      <c r="J18" s="9" t="s">
        <v>104</v>
      </c>
      <c r="K18" s="9" t="s">
        <v>152</v>
      </c>
      <c r="L18" s="9" t="s">
        <v>128</v>
      </c>
    </row>
    <row r="19" spans="1:12" ht="135" x14ac:dyDescent="0.25">
      <c r="A19" s="8" t="s">
        <v>17</v>
      </c>
      <c r="B19" s="8" t="s">
        <v>99</v>
      </c>
      <c r="C19" s="9" t="s">
        <v>44</v>
      </c>
      <c r="D19" s="9" t="s">
        <v>101</v>
      </c>
      <c r="E19" s="9" t="s">
        <v>103</v>
      </c>
      <c r="F19" s="14" t="s">
        <v>133</v>
      </c>
      <c r="G19" s="9" t="s">
        <v>121</v>
      </c>
      <c r="H19" s="22">
        <f>40000000+17500000+2500000</f>
        <v>60000000</v>
      </c>
      <c r="I19" s="9" t="s">
        <v>100</v>
      </c>
      <c r="J19" s="9" t="s">
        <v>104</v>
      </c>
      <c r="K19" s="9" t="s">
        <v>105</v>
      </c>
      <c r="L19" s="9" t="s">
        <v>174</v>
      </c>
    </row>
    <row r="20" spans="1:12" ht="60" x14ac:dyDescent="0.25">
      <c r="A20" s="8" t="s">
        <v>57</v>
      </c>
      <c r="B20" s="8" t="s">
        <v>153</v>
      </c>
      <c r="C20" s="9" t="s">
        <v>58</v>
      </c>
      <c r="D20" s="9" t="s">
        <v>134</v>
      </c>
      <c r="E20" s="9" t="s">
        <v>103</v>
      </c>
      <c r="F20" s="14" t="s">
        <v>154</v>
      </c>
      <c r="G20" s="6" t="s">
        <v>109</v>
      </c>
      <c r="H20" s="22">
        <v>33000000</v>
      </c>
      <c r="I20" s="9" t="s">
        <v>100</v>
      </c>
      <c r="J20" s="9" t="s">
        <v>104</v>
      </c>
      <c r="K20" s="9" t="s">
        <v>149</v>
      </c>
      <c r="L20" s="9" t="s">
        <v>110</v>
      </c>
    </row>
    <row r="21" spans="1:12" ht="135" x14ac:dyDescent="0.25">
      <c r="A21" s="8" t="s">
        <v>55</v>
      </c>
      <c r="B21" s="8" t="s">
        <v>198</v>
      </c>
      <c r="C21" s="13" t="s">
        <v>56</v>
      </c>
      <c r="D21" s="9" t="s">
        <v>108</v>
      </c>
      <c r="E21" s="9" t="s">
        <v>103</v>
      </c>
      <c r="F21" s="14" t="s">
        <v>155</v>
      </c>
      <c r="G21" s="9" t="s">
        <v>121</v>
      </c>
      <c r="H21" s="22" t="s">
        <v>199</v>
      </c>
      <c r="I21" s="9" t="s">
        <v>100</v>
      </c>
      <c r="J21" s="9" t="s">
        <v>104</v>
      </c>
      <c r="K21" s="9" t="s">
        <v>156</v>
      </c>
      <c r="L21" s="9" t="s">
        <v>110</v>
      </c>
    </row>
    <row r="22" spans="1:12" ht="60" x14ac:dyDescent="0.25">
      <c r="A22" s="8" t="s">
        <v>61</v>
      </c>
      <c r="B22" s="8" t="s">
        <v>200</v>
      </c>
      <c r="C22" s="9" t="s">
        <v>69</v>
      </c>
      <c r="D22" s="9" t="s">
        <v>108</v>
      </c>
      <c r="E22" s="9" t="s">
        <v>103</v>
      </c>
      <c r="F22" s="14" t="s">
        <v>106</v>
      </c>
      <c r="G22" s="6" t="s">
        <v>109</v>
      </c>
      <c r="H22" s="22" t="s">
        <v>199</v>
      </c>
      <c r="I22" s="9" t="s">
        <v>100</v>
      </c>
      <c r="J22" s="9" t="s">
        <v>104</v>
      </c>
      <c r="K22" s="9" t="s">
        <v>201</v>
      </c>
      <c r="L22" s="9" t="s">
        <v>110</v>
      </c>
    </row>
    <row r="23" spans="1:12" ht="120" x14ac:dyDescent="0.25">
      <c r="A23" s="8" t="s">
        <v>62</v>
      </c>
      <c r="B23" s="8" t="s">
        <v>202</v>
      </c>
      <c r="C23" s="9" t="s">
        <v>70</v>
      </c>
      <c r="D23" s="9" t="s">
        <v>157</v>
      </c>
      <c r="E23" s="9" t="s">
        <v>103</v>
      </c>
      <c r="F23" s="14" t="s">
        <v>203</v>
      </c>
      <c r="G23" s="9" t="s">
        <v>121</v>
      </c>
      <c r="H23" s="22" t="s">
        <v>204</v>
      </c>
      <c r="I23" s="9" t="s">
        <v>100</v>
      </c>
      <c r="J23" s="9" t="s">
        <v>104</v>
      </c>
      <c r="K23" s="9" t="s">
        <v>201</v>
      </c>
      <c r="L23" s="9" t="s">
        <v>205</v>
      </c>
    </row>
    <row r="24" spans="1:12" ht="60" x14ac:dyDescent="0.25">
      <c r="A24" s="8" t="s">
        <v>76</v>
      </c>
      <c r="B24" s="8" t="s">
        <v>206</v>
      </c>
      <c r="C24" s="9" t="s">
        <v>77</v>
      </c>
      <c r="D24" s="9" t="s">
        <v>108</v>
      </c>
      <c r="E24" s="9" t="s">
        <v>103</v>
      </c>
      <c r="F24" s="16" t="s">
        <v>158</v>
      </c>
      <c r="G24" s="16" t="s">
        <v>109</v>
      </c>
      <c r="H24" s="22">
        <f>52000000</f>
        <v>52000000</v>
      </c>
      <c r="I24" s="9" t="s">
        <v>100</v>
      </c>
      <c r="J24" s="9" t="s">
        <v>104</v>
      </c>
      <c r="K24" s="9" t="s">
        <v>131</v>
      </c>
      <c r="L24" s="9" t="s">
        <v>128</v>
      </c>
    </row>
    <row r="25" spans="1:12" ht="105" x14ac:dyDescent="0.25">
      <c r="A25" s="8" t="s">
        <v>82</v>
      </c>
      <c r="B25" s="8" t="s">
        <v>234</v>
      </c>
      <c r="C25" s="9" t="s">
        <v>84</v>
      </c>
      <c r="D25" s="14" t="s">
        <v>235</v>
      </c>
      <c r="E25" s="9" t="s">
        <v>103</v>
      </c>
      <c r="F25" s="14" t="s">
        <v>207</v>
      </c>
      <c r="G25" s="9" t="s">
        <v>126</v>
      </c>
      <c r="H25" s="22" t="s">
        <v>209</v>
      </c>
      <c r="I25" s="9" t="s">
        <v>100</v>
      </c>
      <c r="J25" s="9" t="s">
        <v>104</v>
      </c>
      <c r="K25" s="9" t="s">
        <v>208</v>
      </c>
      <c r="L25" s="9" t="s">
        <v>110</v>
      </c>
    </row>
    <row r="26" spans="1:12" ht="75" x14ac:dyDescent="0.25">
      <c r="A26" s="8" t="s">
        <v>81</v>
      </c>
      <c r="B26" s="8" t="s">
        <v>210</v>
      </c>
      <c r="C26" s="9" t="s">
        <v>85</v>
      </c>
      <c r="D26" s="9" t="s">
        <v>108</v>
      </c>
      <c r="E26" s="9" t="s">
        <v>103</v>
      </c>
      <c r="F26" s="17" t="s">
        <v>159</v>
      </c>
      <c r="G26" s="16" t="s">
        <v>109</v>
      </c>
      <c r="H26" s="22" t="s">
        <v>161</v>
      </c>
      <c r="I26" s="9" t="s">
        <v>100</v>
      </c>
      <c r="J26" s="9" t="s">
        <v>104</v>
      </c>
      <c r="K26" s="9" t="s">
        <v>160</v>
      </c>
      <c r="L26" s="9" t="s">
        <v>128</v>
      </c>
    </row>
    <row r="27" spans="1:12" ht="60" x14ac:dyDescent="0.25">
      <c r="A27" s="8" t="s">
        <v>18</v>
      </c>
      <c r="B27" s="8" t="s">
        <v>98</v>
      </c>
      <c r="C27" s="9" t="s">
        <v>39</v>
      </c>
      <c r="D27" s="9" t="s">
        <v>237</v>
      </c>
      <c r="E27" s="9" t="s">
        <v>103</v>
      </c>
      <c r="F27" s="14" t="s">
        <v>162</v>
      </c>
      <c r="G27" s="9" t="s">
        <v>121</v>
      </c>
      <c r="H27" s="22" t="s">
        <v>163</v>
      </c>
      <c r="I27" s="9" t="s">
        <v>100</v>
      </c>
      <c r="J27" s="9" t="s">
        <v>104</v>
      </c>
      <c r="K27" s="9" t="s">
        <v>131</v>
      </c>
      <c r="L27" s="9" t="s">
        <v>110</v>
      </c>
    </row>
    <row r="28" spans="1:12" ht="135" x14ac:dyDescent="0.25">
      <c r="A28" s="8" t="s">
        <v>19</v>
      </c>
      <c r="B28" s="8" t="s">
        <v>236</v>
      </c>
      <c r="C28" s="9" t="s">
        <v>40</v>
      </c>
      <c r="D28" s="9" t="s">
        <v>164</v>
      </c>
      <c r="E28" s="9" t="s">
        <v>103</v>
      </c>
      <c r="F28" s="14" t="s">
        <v>120</v>
      </c>
      <c r="G28" s="9" t="s">
        <v>121</v>
      </c>
      <c r="H28" s="22">
        <f>44000000+19250000+2750000</f>
        <v>66000000</v>
      </c>
      <c r="I28" s="9" t="s">
        <v>100</v>
      </c>
      <c r="J28" s="9" t="s">
        <v>104</v>
      </c>
      <c r="K28" s="9" t="s">
        <v>165</v>
      </c>
      <c r="L28" s="9" t="s">
        <v>174</v>
      </c>
    </row>
    <row r="29" spans="1:12" ht="90" x14ac:dyDescent="0.25">
      <c r="A29" s="8" t="s">
        <v>20</v>
      </c>
      <c r="B29" s="8" t="s">
        <v>211</v>
      </c>
      <c r="C29" s="9" t="s">
        <v>43</v>
      </c>
      <c r="D29" s="9" t="s">
        <v>166</v>
      </c>
      <c r="E29" s="9" t="s">
        <v>103</v>
      </c>
      <c r="F29" s="14" t="s">
        <v>167</v>
      </c>
      <c r="G29" s="9" t="s">
        <v>126</v>
      </c>
      <c r="H29" s="22" t="s">
        <v>212</v>
      </c>
      <c r="I29" s="9" t="s">
        <v>100</v>
      </c>
      <c r="J29" s="9" t="s">
        <v>104</v>
      </c>
      <c r="K29" s="9" t="s">
        <v>127</v>
      </c>
      <c r="L29" s="9" t="s">
        <v>110</v>
      </c>
    </row>
    <row r="30" spans="1:12" ht="105" x14ac:dyDescent="0.25">
      <c r="A30" s="8" t="s">
        <v>21</v>
      </c>
      <c r="B30" s="18" t="s">
        <v>118</v>
      </c>
      <c r="C30" s="9" t="s">
        <v>47</v>
      </c>
      <c r="D30" s="9" t="s">
        <v>119</v>
      </c>
      <c r="E30" s="9" t="s">
        <v>103</v>
      </c>
      <c r="F30" s="14" t="s">
        <v>117</v>
      </c>
      <c r="G30" s="9" t="s">
        <v>109</v>
      </c>
      <c r="H30" s="22">
        <f>32000000+16000000</f>
        <v>48000000</v>
      </c>
      <c r="I30" s="9" t="s">
        <v>100</v>
      </c>
      <c r="J30" s="9" t="s">
        <v>104</v>
      </c>
      <c r="K30" s="12" t="s">
        <v>105</v>
      </c>
      <c r="L30" s="9" t="s">
        <v>110</v>
      </c>
    </row>
    <row r="31" spans="1:12" ht="135" x14ac:dyDescent="0.25">
      <c r="A31" s="8" t="s">
        <v>22</v>
      </c>
      <c r="B31" s="8" t="s">
        <v>168</v>
      </c>
      <c r="C31" s="9" t="s">
        <v>42</v>
      </c>
      <c r="D31" s="9" t="s">
        <v>169</v>
      </c>
      <c r="E31" s="9" t="s">
        <v>103</v>
      </c>
      <c r="F31" s="14" t="s">
        <v>120</v>
      </c>
      <c r="G31" s="9" t="s">
        <v>121</v>
      </c>
      <c r="H31" s="22">
        <f>57500000+2500000</f>
        <v>60000000</v>
      </c>
      <c r="I31" s="9" t="s">
        <v>100</v>
      </c>
      <c r="J31" s="9" t="s">
        <v>104</v>
      </c>
      <c r="K31" s="9" t="s">
        <v>127</v>
      </c>
      <c r="L31" s="9" t="s">
        <v>231</v>
      </c>
    </row>
    <row r="32" spans="1:12" ht="75" x14ac:dyDescent="0.25">
      <c r="A32" s="8" t="s">
        <v>23</v>
      </c>
      <c r="B32" s="8" t="s">
        <v>189</v>
      </c>
      <c r="C32" s="9" t="s">
        <v>45</v>
      </c>
      <c r="D32" s="9" t="s">
        <v>169</v>
      </c>
      <c r="E32" s="9" t="s">
        <v>103</v>
      </c>
      <c r="F32" s="14" t="s">
        <v>185</v>
      </c>
      <c r="G32" s="9" t="s">
        <v>109</v>
      </c>
      <c r="H32" s="22">
        <f>52000000+19500000+2166666</f>
        <v>73666666</v>
      </c>
      <c r="I32" s="9" t="s">
        <v>100</v>
      </c>
      <c r="J32" s="9" t="s">
        <v>104</v>
      </c>
      <c r="K32" s="9" t="s">
        <v>137</v>
      </c>
      <c r="L32" s="9" t="s">
        <v>230</v>
      </c>
    </row>
    <row r="33" spans="1:12" ht="120" x14ac:dyDescent="0.25">
      <c r="A33" s="8" t="s">
        <v>24</v>
      </c>
      <c r="B33" s="8" t="s">
        <v>213</v>
      </c>
      <c r="C33" s="9" t="s">
        <v>46</v>
      </c>
      <c r="D33" s="9" t="s">
        <v>169</v>
      </c>
      <c r="E33" s="9" t="s">
        <v>103</v>
      </c>
      <c r="F33" s="14" t="s">
        <v>170</v>
      </c>
      <c r="G33" s="9" t="s">
        <v>121</v>
      </c>
      <c r="H33" s="22">
        <v>36000000</v>
      </c>
      <c r="I33" s="9" t="s">
        <v>100</v>
      </c>
      <c r="J33" s="9" t="s">
        <v>104</v>
      </c>
      <c r="K33" s="9" t="s">
        <v>131</v>
      </c>
      <c r="L33" s="9" t="s">
        <v>110</v>
      </c>
    </row>
    <row r="34" spans="1:12" ht="90" x14ac:dyDescent="0.25">
      <c r="A34" s="8" t="s">
        <v>27</v>
      </c>
      <c r="B34" s="18" t="s">
        <v>181</v>
      </c>
      <c r="C34" s="9" t="s">
        <v>30</v>
      </c>
      <c r="D34" s="9" t="s">
        <v>169</v>
      </c>
      <c r="E34" s="9" t="s">
        <v>103</v>
      </c>
      <c r="F34" s="14" t="s">
        <v>167</v>
      </c>
      <c r="G34" s="9" t="s">
        <v>126</v>
      </c>
      <c r="H34" s="22">
        <v>56000000</v>
      </c>
      <c r="I34" s="9" t="s">
        <v>100</v>
      </c>
      <c r="J34" s="9" t="s">
        <v>104</v>
      </c>
      <c r="K34" s="9" t="s">
        <v>149</v>
      </c>
      <c r="L34" s="9" t="s">
        <v>110</v>
      </c>
    </row>
    <row r="35" spans="1:12" ht="135" x14ac:dyDescent="0.25">
      <c r="A35" s="8" t="s">
        <v>78</v>
      </c>
      <c r="B35" s="8" t="s">
        <v>214</v>
      </c>
      <c r="C35" s="9" t="s">
        <v>79</v>
      </c>
      <c r="D35" s="9" t="s">
        <v>169</v>
      </c>
      <c r="E35" s="9" t="s">
        <v>103</v>
      </c>
      <c r="F35" s="7" t="s">
        <v>171</v>
      </c>
      <c r="G35" s="9" t="s">
        <v>121</v>
      </c>
      <c r="H35" s="22">
        <v>24000000</v>
      </c>
      <c r="I35" s="9" t="s">
        <v>100</v>
      </c>
      <c r="J35" s="9" t="s">
        <v>104</v>
      </c>
      <c r="K35" s="9" t="s">
        <v>172</v>
      </c>
      <c r="L35" s="19" t="s">
        <v>230</v>
      </c>
    </row>
    <row r="36" spans="1:12" ht="90" x14ac:dyDescent="0.25">
      <c r="A36" s="8" t="s">
        <v>28</v>
      </c>
      <c r="B36" s="8" t="s">
        <v>215</v>
      </c>
      <c r="C36" s="9" t="s">
        <v>59</v>
      </c>
      <c r="D36" s="9" t="s">
        <v>169</v>
      </c>
      <c r="E36" s="9" t="s">
        <v>103</v>
      </c>
      <c r="F36" s="19" t="s">
        <v>167</v>
      </c>
      <c r="G36" s="9" t="s">
        <v>126</v>
      </c>
      <c r="H36" s="22" t="s">
        <v>173</v>
      </c>
      <c r="I36" s="9" t="s">
        <v>100</v>
      </c>
      <c r="J36" s="9" t="s">
        <v>104</v>
      </c>
      <c r="K36" s="19" t="s">
        <v>156</v>
      </c>
      <c r="L36" s="19" t="s">
        <v>174</v>
      </c>
    </row>
    <row r="37" spans="1:12" ht="75" x14ac:dyDescent="0.25">
      <c r="A37" s="9" t="s">
        <v>60</v>
      </c>
      <c r="B37" s="9" t="s">
        <v>216</v>
      </c>
      <c r="C37" s="9" t="s">
        <v>68</v>
      </c>
      <c r="D37" s="9" t="s">
        <v>169</v>
      </c>
      <c r="E37" s="9" t="s">
        <v>103</v>
      </c>
      <c r="F37" s="14" t="s">
        <v>217</v>
      </c>
      <c r="G37" s="9" t="s">
        <v>109</v>
      </c>
      <c r="H37" s="22" t="s">
        <v>218</v>
      </c>
      <c r="I37" s="9" t="s">
        <v>100</v>
      </c>
      <c r="J37" s="9" t="s">
        <v>104</v>
      </c>
      <c r="K37" s="9" t="s">
        <v>219</v>
      </c>
      <c r="L37" s="19" t="s">
        <v>174</v>
      </c>
    </row>
    <row r="38" spans="1:12" ht="90" x14ac:dyDescent="0.25">
      <c r="A38" s="9" t="s">
        <v>63</v>
      </c>
      <c r="B38" s="9" t="s">
        <v>220</v>
      </c>
      <c r="C38" s="9" t="s">
        <v>71</v>
      </c>
      <c r="D38" s="9" t="s">
        <v>169</v>
      </c>
      <c r="E38" s="9" t="s">
        <v>103</v>
      </c>
      <c r="F38" s="14" t="s">
        <v>175</v>
      </c>
      <c r="G38" s="9" t="s">
        <v>126</v>
      </c>
      <c r="H38" s="22" t="s">
        <v>221</v>
      </c>
      <c r="I38" s="9" t="s">
        <v>100</v>
      </c>
      <c r="J38" s="9" t="s">
        <v>104</v>
      </c>
      <c r="K38" s="9" t="s">
        <v>222</v>
      </c>
      <c r="L38" s="9" t="s">
        <v>223</v>
      </c>
    </row>
    <row r="39" spans="1:12" ht="90" x14ac:dyDescent="0.25">
      <c r="A39" s="9" t="s">
        <v>64</v>
      </c>
      <c r="B39" s="9" t="s">
        <v>224</v>
      </c>
      <c r="C39" s="9" t="s">
        <v>72</v>
      </c>
      <c r="D39" s="9" t="s">
        <v>169</v>
      </c>
      <c r="E39" s="9" t="s">
        <v>103</v>
      </c>
      <c r="F39" s="14" t="s">
        <v>175</v>
      </c>
      <c r="G39" s="9" t="s">
        <v>126</v>
      </c>
      <c r="H39" s="24">
        <v>49500000</v>
      </c>
      <c r="I39" s="9" t="s">
        <v>100</v>
      </c>
      <c r="J39" s="9" t="s">
        <v>104</v>
      </c>
      <c r="K39" s="9" t="s">
        <v>149</v>
      </c>
      <c r="L39" s="9" t="s">
        <v>223</v>
      </c>
    </row>
    <row r="40" spans="1:12" ht="75" x14ac:dyDescent="0.25">
      <c r="A40" s="9" t="s">
        <v>65</v>
      </c>
      <c r="B40" s="9" t="s">
        <v>225</v>
      </c>
      <c r="C40" s="9" t="s">
        <v>73</v>
      </c>
      <c r="D40" s="9" t="s">
        <v>169</v>
      </c>
      <c r="E40" s="9" t="s">
        <v>103</v>
      </c>
      <c r="F40" s="14" t="s">
        <v>176</v>
      </c>
      <c r="G40" s="9" t="s">
        <v>109</v>
      </c>
      <c r="H40" s="24">
        <v>45500000</v>
      </c>
      <c r="I40" s="9" t="s">
        <v>100</v>
      </c>
      <c r="J40" s="9" t="s">
        <v>104</v>
      </c>
      <c r="K40" s="9" t="s">
        <v>123</v>
      </c>
      <c r="L40" s="9" t="s">
        <v>223</v>
      </c>
    </row>
    <row r="41" spans="1:12" ht="90" x14ac:dyDescent="0.25">
      <c r="A41" s="9" t="s">
        <v>66</v>
      </c>
      <c r="B41" s="9" t="s">
        <v>227</v>
      </c>
      <c r="C41" s="9" t="s">
        <v>74</v>
      </c>
      <c r="D41" s="9" t="s">
        <v>169</v>
      </c>
      <c r="E41" s="9" t="s">
        <v>103</v>
      </c>
      <c r="F41" s="14" t="s">
        <v>182</v>
      </c>
      <c r="G41" s="9" t="s">
        <v>109</v>
      </c>
      <c r="H41" s="24" t="s">
        <v>226</v>
      </c>
      <c r="I41" s="9" t="s">
        <v>100</v>
      </c>
      <c r="J41" s="9" t="s">
        <v>104</v>
      </c>
      <c r="K41" s="9" t="s">
        <v>123</v>
      </c>
      <c r="L41" s="9" t="s">
        <v>205</v>
      </c>
    </row>
    <row r="42" spans="1:12" ht="75" x14ac:dyDescent="0.25">
      <c r="A42" s="9" t="s">
        <v>67</v>
      </c>
      <c r="B42" s="9" t="s">
        <v>228</v>
      </c>
      <c r="C42" s="9" t="s">
        <v>75</v>
      </c>
      <c r="D42" s="9" t="s">
        <v>169</v>
      </c>
      <c r="E42" s="9" t="s">
        <v>103</v>
      </c>
      <c r="F42" s="14" t="s">
        <v>183</v>
      </c>
      <c r="G42" s="9" t="s">
        <v>109</v>
      </c>
      <c r="H42" s="22" t="s">
        <v>184</v>
      </c>
      <c r="I42" s="9" t="s">
        <v>100</v>
      </c>
      <c r="J42" s="9" t="s">
        <v>104</v>
      </c>
      <c r="K42" s="9" t="s">
        <v>105</v>
      </c>
      <c r="L42" s="19" t="s">
        <v>174</v>
      </c>
    </row>
    <row r="43" spans="1:12" ht="75" x14ac:dyDescent="0.25">
      <c r="A43" s="9" t="s">
        <v>80</v>
      </c>
      <c r="B43" s="9" t="s">
        <v>229</v>
      </c>
      <c r="C43" s="9" t="s">
        <v>83</v>
      </c>
      <c r="D43" s="9" t="s">
        <v>169</v>
      </c>
      <c r="E43" s="9" t="s">
        <v>103</v>
      </c>
      <c r="F43" s="17" t="s">
        <v>185</v>
      </c>
      <c r="G43" s="9" t="s">
        <v>109</v>
      </c>
      <c r="H43" s="22" t="s">
        <v>186</v>
      </c>
      <c r="I43" s="9" t="s">
        <v>100</v>
      </c>
      <c r="J43" s="9" t="s">
        <v>104</v>
      </c>
      <c r="K43" s="9" t="s">
        <v>137</v>
      </c>
      <c r="L43" s="9" t="s">
        <v>128</v>
      </c>
    </row>
    <row r="44" spans="1:12" ht="75" x14ac:dyDescent="0.25">
      <c r="A44" s="9" t="s">
        <v>86</v>
      </c>
      <c r="B44" s="20" t="s">
        <v>188</v>
      </c>
      <c r="C44" s="9" t="s">
        <v>87</v>
      </c>
      <c r="D44" s="9" t="s">
        <v>169</v>
      </c>
      <c r="E44" s="9" t="s">
        <v>103</v>
      </c>
      <c r="F44" s="15" t="s">
        <v>147</v>
      </c>
      <c r="G44" s="9" t="s">
        <v>109</v>
      </c>
      <c r="H44" s="22">
        <v>36000000</v>
      </c>
      <c r="I44" s="9" t="s">
        <v>100</v>
      </c>
      <c r="J44" s="9" t="s">
        <v>104</v>
      </c>
      <c r="K44" s="9" t="s">
        <v>137</v>
      </c>
      <c r="L44" s="19" t="s">
        <v>230</v>
      </c>
    </row>
    <row r="45" spans="1:12" x14ac:dyDescent="0.25">
      <c r="I45" s="5"/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ASESORIA VICTIMAS  PERSONERIA</cp:lastModifiedBy>
  <dcterms:created xsi:type="dcterms:W3CDTF">2015-06-05T18:19:34Z</dcterms:created>
  <dcterms:modified xsi:type="dcterms:W3CDTF">2025-12-09T17:12:05Z</dcterms:modified>
</cp:coreProperties>
</file>