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Mi unidad\Personería\SIGPRI 2024\PLANEACIÓN INSTITUCIONAL\2024-2028\2025\Plan de Acción Institucional 2024-2028 V2\"/>
    </mc:Choice>
  </mc:AlternateContent>
  <bookViews>
    <workbookView xWindow="-120" yWindow="-120" windowWidth="29040" windowHeight="15840" activeTab="4"/>
  </bookViews>
  <sheets>
    <sheet name="Línea 1" sheetId="9" r:id="rId1"/>
    <sheet name="Línea 2" sheetId="7" r:id="rId2"/>
    <sheet name="Línea 3" sheetId="8" r:id="rId3"/>
    <sheet name="Línea 4" sheetId="1" r:id="rId4"/>
    <sheet name="Resumen" sheetId="10" r:id="rId5"/>
  </sheets>
  <definedNames>
    <definedName name="_xlnm._FilterDatabase" localSheetId="0" hidden="1">'Línea 1'!$A$1:$M$12</definedName>
    <definedName name="_xlnm._FilterDatabase" localSheetId="1" hidden="1">'Línea 2'!$A$1:$O$32</definedName>
    <definedName name="_xlnm._FilterDatabase" localSheetId="2" hidden="1">'Línea 3'!$A$1:$O$12</definedName>
    <definedName name="_xlnm._FilterDatabase" localSheetId="3" hidden="1">'Línea 4'!$A$1:$O$23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9" l="1"/>
  <c r="F8" i="9"/>
  <c r="O21" i="1" l="1"/>
  <c r="F7" i="9"/>
  <c r="H13" i="8" l="1"/>
  <c r="O9" i="1" l="1"/>
  <c r="O8" i="1"/>
  <c r="O6" i="1"/>
  <c r="H24" i="1"/>
  <c r="O18" i="1"/>
  <c r="O17" i="1"/>
  <c r="N33" i="7" l="1"/>
  <c r="L33" i="7"/>
  <c r="J33" i="7"/>
  <c r="H33" i="7"/>
  <c r="B4" i="10" s="1"/>
  <c r="N24" i="1"/>
  <c r="L24" i="1"/>
  <c r="J24" i="1"/>
  <c r="B6" i="10"/>
  <c r="N13" i="8"/>
  <c r="L13" i="8"/>
  <c r="J13" i="8"/>
  <c r="B5" i="10"/>
  <c r="L13" i="9"/>
  <c r="J13" i="9"/>
  <c r="H13" i="9"/>
  <c r="F13" i="9"/>
  <c r="B3" i="10" s="1"/>
  <c r="M12" i="9"/>
  <c r="M11" i="9"/>
  <c r="M10" i="9"/>
  <c r="M9" i="9"/>
  <c r="M8" i="9"/>
  <c r="M7" i="9"/>
  <c r="M6" i="9"/>
  <c r="O12" i="8"/>
  <c r="O11" i="8"/>
  <c r="O10" i="8"/>
  <c r="O9" i="8"/>
  <c r="O8" i="8"/>
  <c r="O7" i="8"/>
  <c r="O6" i="8"/>
  <c r="O6" i="7"/>
  <c r="O7" i="7"/>
  <c r="O8" i="7"/>
  <c r="O11" i="7"/>
  <c r="O12" i="7"/>
  <c r="O13" i="7"/>
  <c r="O15" i="7"/>
  <c r="O16" i="7"/>
  <c r="O17" i="7"/>
  <c r="O18" i="7"/>
  <c r="O21" i="7"/>
  <c r="O32" i="7"/>
  <c r="O31" i="7"/>
  <c r="O30" i="7"/>
  <c r="O29" i="7"/>
  <c r="O28" i="7"/>
  <c r="O27" i="7"/>
  <c r="O26" i="7"/>
  <c r="O25" i="7"/>
  <c r="O24" i="7"/>
  <c r="O23" i="7"/>
  <c r="O22" i="7"/>
  <c r="O20" i="7"/>
  <c r="O19" i="7"/>
  <c r="O14" i="7"/>
  <c r="O10" i="7"/>
  <c r="O9" i="7"/>
  <c r="O23" i="1"/>
  <c r="O19" i="1"/>
  <c r="O16" i="1"/>
  <c r="O14" i="1"/>
  <c r="O22" i="1"/>
  <c r="O20" i="1"/>
  <c r="O15" i="1"/>
  <c r="O13" i="1"/>
  <c r="O11" i="1"/>
  <c r="O12" i="1"/>
  <c r="O10" i="1"/>
  <c r="O2" i="1" l="1"/>
  <c r="C18" i="10" s="1"/>
  <c r="O2" i="8"/>
  <c r="C17" i="10" s="1"/>
  <c r="O2" i="7"/>
  <c r="C16" i="10" s="1"/>
  <c r="C9" i="10"/>
  <c r="M2" i="9"/>
  <c r="C15" i="10" s="1"/>
  <c r="B20" i="10" s="1"/>
</calcChain>
</file>

<file path=xl/sharedStrings.xml><?xml version="1.0" encoding="utf-8"?>
<sst xmlns="http://schemas.openxmlformats.org/spreadsheetml/2006/main" count="438" uniqueCount="235">
  <si>
    <t>COMPONENTE</t>
  </si>
  <si>
    <t xml:space="preserve">PROGRAMA </t>
  </si>
  <si>
    <t>ACCIONES</t>
  </si>
  <si>
    <t>RESPONSABLE</t>
  </si>
  <si>
    <t>DEBIDO PROCESO Y ORDEN JURÍDICO</t>
  </si>
  <si>
    <t>Asistir a las audiencias de petición de medidas de protección inmediata, cuando la victima sea una persona discapacitada o en estado de indefensión, previa notificación que haga el comisario de familia, siempre y cuando el defensor de familia no pueda asistir a la diligencia.</t>
  </si>
  <si>
    <t>Vigilar que la administración municipal, a través de sus comisarios de familia a instancia del tramite de restablecimiento de derechos garantice la plena vigilancia de los derechos y protección integral de la infancia, adolescencia, mujer y adulto mayor, de conformidad con las normas vigentes sobre la materia.</t>
  </si>
  <si>
    <t>Velar por el cumplimiento de la normatividad sobre sistema de Responsabilidad Penal para Adolescentes.</t>
  </si>
  <si>
    <t>Revisar la información remitida por las notarias del circulo de Rionegro y proyectar concepto.</t>
  </si>
  <si>
    <t>ACCIONES CONSTITUCIONALES</t>
  </si>
  <si>
    <t>Coordinar los programas de formación ciudadana, de acuerdo con las necesidades identificadas y conforme a las políticas y lineamientos institucionales.</t>
  </si>
  <si>
    <t>Coordinar las acciones tendientes a garantizar la participación ciudadana, y el ejercicio de las veedurías ciudadanas, lo que comprende el correspondiente registro, la sensibilización y la expedición de certificados de registro, de conformidad con los requisitos establecidos en la normatividad vigente.</t>
  </si>
  <si>
    <t xml:space="preserve">Atender el llamado de las instituciones y los organismos de socorro, cuando se presente situaciones de atención o prevención de desastres. </t>
  </si>
  <si>
    <t>PROCESO DISCIPLINARIO</t>
  </si>
  <si>
    <t>JUZGAMIENTO</t>
  </si>
  <si>
    <t>INTERNO</t>
  </si>
  <si>
    <t>Recibir, radicar y tramitar las quejas referentes al funcionamiento de la administración municipal, en contra de servidores públicos y remitir por competencia las que considere pertinentes.</t>
  </si>
  <si>
    <t>Ejecutar acciones para la vigilancia de las entidades públicas en el orden municipal, para asegurar la defensa del orden jurídico, garantías  y derechos fundamentales, sociales, económicos, culturales y ambientales, así como el seguimiento al cumplimiento de las decisiones judiciales  a cargo de las entidades públicas del orden municipal, según los procedimientos internos.</t>
  </si>
  <si>
    <t>Velar por la eficaz atención en salud por parte de las diferentes entidades prestadoras del servicio apostadas en el municipio, con acompañamiento periódicos que permitan garantizar el acceso efectivo y oportuno de los ciudadanos a los derechos fundamentales.</t>
  </si>
  <si>
    <t>Hacer seguimiento puntual al plan de desarrollo de Rionegro, en los programas en donde estén involucrados grupos poblacionales vulnerables y con factores de riesgo</t>
  </si>
  <si>
    <t>Divulgar y apoyar el diseño, implementación y evaluación de políticas públicas relacionadas con la protección de los derechos humanos en el municipio.</t>
  </si>
  <si>
    <t>Promover y apoyar en la respectiva jurisdicción los programas adelantados por el gobierno nacional o departamental para la protección de los derechos humanos.</t>
  </si>
  <si>
    <t>Orientar e instruir a los habitantes del municipio en el ejercicio de sus derechos ante las autoridades públicas o privadas</t>
  </si>
  <si>
    <t>Velar por el goce efectivo de los derechos de la población víctima del desplazamiento forzado, teniendo en cuenta los principio de coordinación, concurrencia, complementariedad y subsidiariedad, así como las normas jurídicas vigentes</t>
  </si>
  <si>
    <t>Promover la protección de los derechos en la población victima del conflicto armado.</t>
  </si>
  <si>
    <t>Velar por el goce efectivo de los derechos humanos de la población que tengan la calidad de refugiados.</t>
  </si>
  <si>
    <t>Desarrollar actuaciones de reacción inmediata ante posibles vulneraciones de derechos humanos.</t>
  </si>
  <si>
    <t>Coordinar el observatorio de derechos humanos, en el desarrollo de investigaciones, e informar sobre el estado de los derechos humanos del municipio de Rionegro y formular recomendaciones a las entidades estatales</t>
  </si>
  <si>
    <t>Verificar que los procedimientos de la fuerza pública se ajusten y desarrollen dentro del marco legal de los derechos humanos</t>
  </si>
  <si>
    <t>Vigilar y controlar el uso, aprovechamiento, manejo, conservación y protección de los recursos naturales</t>
  </si>
  <si>
    <t>Realizar actividades de acompañamiento y fortalecimiento del gobierno escolar en las instituciones educativas del orden municipal con enfoque de participación</t>
  </si>
  <si>
    <t>Garantizar la protección ambiental a través de las acciones constitucionales y legales existentes</t>
  </si>
  <si>
    <t>FORMACIÓN Y CAPACITACIÓN</t>
  </si>
  <si>
    <t>Respetar y garantizar el debido proceso en cada una de las actuaciones y procesos adelantados en la entidad.</t>
  </si>
  <si>
    <t>Velar por la promoción, protección y defensa de los derechos humanos y las garantías fundamentales de la comunidad promoviendo acciones de divulgación, instrucción y sensibilización en todos los sectores sociales.</t>
  </si>
  <si>
    <t>DERECHOS HUMANOS, MEDIO AMBIENTE Y SALUD</t>
  </si>
  <si>
    <t>DERECHOS HUMANOS</t>
  </si>
  <si>
    <t>SALUD</t>
  </si>
  <si>
    <t>Realizar acompañamiento a las instituciones educativas que permitan la divulgación de los derechos humanos en la juventud del municipio. Mediante campañas de sensibilización y formación.</t>
  </si>
  <si>
    <t xml:space="preserve"> DERECHOS HUMANOS, MEDIO AMBIENTE Y SALUD </t>
  </si>
  <si>
    <t>MEDIO AMBIENTE</t>
  </si>
  <si>
    <t xml:space="preserve"> DERECHOS HUMANOS, MEDIO AMBIENTE Y SALUD</t>
  </si>
  <si>
    <t>Garantizar la promoción, protección y defensa de los derechos de la primera infancia en el Municipio y velas porque sus entornos sociales sean adecuados.</t>
  </si>
  <si>
    <t>Promover acciones para la protección de las poblaciones en condición de discapacidad, para la salvaguarda de sus derechos humanos</t>
  </si>
  <si>
    <t>ÍTEM</t>
  </si>
  <si>
    <t>LÍNEA ESTRATÉGICA: ASUNTOS PENALES E INTERES PÚBLICO</t>
  </si>
  <si>
    <t>PLAN DE ACCIÓN INSTITUCIONAL
2024-2028
VERSIÓN 1</t>
  </si>
  <si>
    <t>META CUMPLIMIENTO LÍNEA ESTRATÉGICA</t>
  </si>
  <si>
    <t>CUMPLIMIENTO 2024
(%)</t>
  </si>
  <si>
    <t>SEGUIMIENTO 2024
(Descripción de avances)</t>
  </si>
  <si>
    <t>SEGUIMIENTO 2025
(Descripción de avances)</t>
  </si>
  <si>
    <t>CUMPLIMIENTO 2025
(%)</t>
  </si>
  <si>
    <t>SEGUIMIENTO 2026
(Descripción de avances)</t>
  </si>
  <si>
    <t>CUMPLIMIENTO 2026
(%)</t>
  </si>
  <si>
    <t>SEGUIMIENTO 2027
(Descripción de avances)</t>
  </si>
  <si>
    <t>CUMPLIMIENTO 2027
(%)</t>
  </si>
  <si>
    <t>PERSONERO DELEGADO</t>
  </si>
  <si>
    <t>Realizar análisis de los expedientes judiciales, con la finalidad de evidenciar posibles faltas o vulneraciones de las garantías de las partes o del debido proceso.</t>
  </si>
  <si>
    <t>Actuar como garante del interés general, con la finalidad de prevenir la consolidación de despojos, la desaparición de pruebas o la ocurrencia de hechos y circunstancias ilegitimas que puedan presentarse en los procesos de acceso a la propiedad al poseedor material de bienes inmuebles urbanos y rurales, y en los asuntos relacionados con la falsa tradición.</t>
  </si>
  <si>
    <t>Dar respuesta de manera oportuna los requerimientos y acciones de tutela generadas con ocasión de las funciones de la delegada.</t>
  </si>
  <si>
    <t>LÍNEA ESTRATÉGICA: DERECHOS HUMANOS, MEDIO AMBIENTE Y SALUD</t>
  </si>
  <si>
    <t>Realizar cuatro visitas mensuales a diferentes entidades prestadoras del servicio de salud en el Municipio, en las cuales se verificara el acceso efectivo y oportuno de los ciudadanos al derecho a la salud.</t>
  </si>
  <si>
    <t>LÍNEA ESTRATÉGICA: VIGILANCIA ADMINISTRATIVA Y CONDUCTA OFICIAL</t>
  </si>
  <si>
    <t>Adelantar las investigaciones que por competencia correspondan frente a posibles conductas disciplinarias en que incurran los servidores públicos del municipio de Rionegro y sus entidades descentralizadas, y demás entidades sometidas a su vigilancia.</t>
  </si>
  <si>
    <t>Observar y guardar la ritualidad del proceso de conformidad con la ley disciplinaria y cumplir con los términos previstos para cada etapa del mismo.</t>
  </si>
  <si>
    <t>Adelantar las acciones para fortalecer la prevención de conductas que afecten el interés público, y constituyen violación al régimen de deberes y obligaciones de los servidores y funcionarios públicos del nivel municipal, conforme a lo establecido en las normas vigentes.</t>
  </si>
  <si>
    <t>VIGILANCIA ADMINISTRATIVA Y CONDUCTA OFICIAL</t>
  </si>
  <si>
    <t>Recepcionar y tramitar las quejas contra funcionarios públicos.</t>
  </si>
  <si>
    <t>Tramitar los procesos disciplinarios de competencia de la Personería.</t>
  </si>
  <si>
    <t>Adelantar jornadas de formación y capacitación para la prevención de conductas por parte de los servidores que estén en contra de la constitución, la ley y los reglamentos.</t>
  </si>
  <si>
    <t>Diseñar y realizar seguimiento a la Oficina de Control Interno Disciplinario, con el fin de determinar qué procesos se deben tramitar por parte de la Personería.</t>
  </si>
  <si>
    <t>Adelantar y realizar las acciones con el fin de realizar seguimiento a la oficina de control interno disciplinario.</t>
  </si>
  <si>
    <t>Asumir la competencia preferente de las investigaciones disciplinarias que se adelantan en la administración municipal o sus entes descentralizados, de cuerdo con la ley y las directrices que imparta la Procuraduría General de la Nación.</t>
  </si>
  <si>
    <t>PROCESO</t>
  </si>
  <si>
    <t>LÍNEA ESTRATÉGICA: FORTALECIMIENTO INSTITUCIONAL</t>
  </si>
  <si>
    <r>
      <t xml:space="preserve">Objetivo: </t>
    </r>
    <r>
      <rPr>
        <sz val="20"/>
        <color theme="1"/>
        <rFont val="Arial"/>
        <family val="2"/>
      </rPr>
      <t>realizar vigilancia a la conducta oficial y a quienes desempeñan funciones públicas acorde a las normas constitucionales y legales.</t>
    </r>
  </si>
  <si>
    <r>
      <t xml:space="preserve">Objetivo: </t>
    </r>
    <r>
      <rPr>
        <sz val="20"/>
        <color theme="1"/>
        <rFont val="Arial"/>
        <family val="2"/>
      </rPr>
      <t>ejercer funciones del Ministerio Publico en lo penal, el respeto por el debido proceso y representante de la sociedad.</t>
    </r>
  </si>
  <si>
    <t>Vigilar el cumplimiento  de la Constitución Política, el bloque de constitucionalidad, los instrumentos internacionales, las leyes y demás disposiciones normativas, en todas las etapas de los procedimientos penales, policivos y administrativos.</t>
  </si>
  <si>
    <t>Velar por la defensa de los derechos humanos, los derechos fundamentales, y la vigilancia de las garantías fundamentales, y el debido proceso, en el marco de las actuaciones judiciales y administrativas.</t>
  </si>
  <si>
    <t>Realizar la revisión de los procesos judiciales, que sean necesarios para la emisión de los conceptos solicitados.</t>
  </si>
  <si>
    <t>Materializar la función de Ministerio Público en primera instancia en los procesos judiciales de que trata el articulo 21 de la ley 1561 de 2012.</t>
  </si>
  <si>
    <t>Proyectar los conceptos sobre la enajenación de bienes de los incapaces, adultos mayores, remitidos por la notaria del circulo notarial de Rionegro, para la aprobación y firma del personero.</t>
  </si>
  <si>
    <t>Realizar acompañamiento para la efectividad al derecho de petición de los ciudadanos frente a las entidades de orden municipal.</t>
  </si>
  <si>
    <t>Realizar el acompañamiento ciudadano en el tramite de acciones legales y/o constitucionales en defensa del interés público, así como la asistencia a las audiencias de pacto de cumplimiento  de las acciones populares, de acuerdo con los lineamientos y políticas institucionales.</t>
  </si>
  <si>
    <t>Coordinar la asesoría al ciudadano en la reclamación y seguimiento a los derechos del consumidor.</t>
  </si>
  <si>
    <t>Verificar el cumplimiento de las disposiciones sobre atención y prevención de desastres.</t>
  </si>
  <si>
    <t>Participar en el Comité Electoral como delegado del personero.</t>
  </si>
  <si>
    <t>Ejercer la función de ministerio público, en calidad de garante en los procesos electorales de carácter ordinario, de la circunscripción nacional, departamental, municipal y de las organizaciones sociales y comunitarias.</t>
  </si>
  <si>
    <t>Conocer y gestionar los requerimientos y tutelas que sean de competencia directa del área de la delegada, de conformidad con las normas vigentes y los lineamientos institucionales.</t>
  </si>
  <si>
    <t>DIRECCIONAMIENTO ESTRATÉGICO</t>
  </si>
  <si>
    <t>COMUNICACIONES</t>
  </si>
  <si>
    <t>TALENTO HUMANO</t>
  </si>
  <si>
    <t>INFORMACIÓN DOCUMENTADA</t>
  </si>
  <si>
    <t>CONTRATACIÓN</t>
  </si>
  <si>
    <t>SEGUIMIENTO, EVALUACIÓN Y MEJORA</t>
  </si>
  <si>
    <t>CONTROL INTERNO</t>
  </si>
  <si>
    <t>PERSONERO MUNICIPAL
LÍDERES DE PROCESO</t>
  </si>
  <si>
    <t>Formular e implementar los planes institucionales del  Decreto 612 de 2018:
Plan Estratégico de Talento Humano
Plan Institucional de Capacitaciones
Plan de Bienestar Social e Incentivos
Plan Anual de Vacantes y Previsión del Talento Humano
Plan Anual de Trabajo de SST</t>
  </si>
  <si>
    <t>LÍDER DE PROCESO</t>
  </si>
  <si>
    <t>PERSONERO MUNICIPAL
LÍDER DE PROCESO</t>
  </si>
  <si>
    <t>PROMEDIO DE CUMPLIMIENTO DE LAS ACCIONES DE LA LÍNEA ESTRATÉGICA EN CADA AÑO</t>
  </si>
  <si>
    <t>CUMPLIMIENTO DE LA ACCIÓN EN EL CUATRENIO</t>
  </si>
  <si>
    <t>CUMPLIMIENTO LÍNEA ESTRATÉGICA EN EL CUATRENIO</t>
  </si>
  <si>
    <t>Línea 1</t>
  </si>
  <si>
    <t>Línea 2</t>
  </si>
  <si>
    <t>Línea 3</t>
  </si>
  <si>
    <t>Línea 4</t>
  </si>
  <si>
    <t>Cumplimiento general del plan de acción en cada año</t>
  </si>
  <si>
    <t>Línea / Año</t>
  </si>
  <si>
    <r>
      <t xml:space="preserve">Objetivo: </t>
    </r>
    <r>
      <rPr>
        <sz val="20"/>
        <color theme="1"/>
        <rFont val="Arial"/>
        <family val="2"/>
      </rPr>
      <t>definir e implementar estrategias enfocadas a la guarda, promoción y defensa de los derechos humanos.</t>
    </r>
  </si>
  <si>
    <t xml:space="preserve">Formular e implementar en la vigencia:
Plan de Comunicaciones
Plan Estratégico de Tecnologías de la Información (PETI)
Plan de Seguridad y Privacidad de la Información
Plan de Tratamiento de Riesgos de Seguridad y Privacidad de la Información </t>
  </si>
  <si>
    <r>
      <t xml:space="preserve">Objetivo: </t>
    </r>
    <r>
      <rPr>
        <sz val="20"/>
        <color theme="1"/>
        <rFont val="Arial"/>
        <family val="2"/>
      </rPr>
      <t>mejorar el funcionamiento interno mediante el desarrollo de estrategias, la implementación de planes y la optimización de recursos.</t>
    </r>
  </si>
  <si>
    <t>FUNCIÓN DEL PERSONERO DELEGADO</t>
  </si>
  <si>
    <t>FUNCIÓN DEL MINISTERIO PÚBLICO</t>
  </si>
  <si>
    <t>INTERÉS PÚBLICO</t>
  </si>
  <si>
    <t>FORMACIÓN CIUDADANA</t>
  </si>
  <si>
    <t>DERECHOS DEL CONSUMIDOR</t>
  </si>
  <si>
    <t>VEEDURÍAS CIUDADANAS</t>
  </si>
  <si>
    <t xml:space="preserve">Realizar capacitaciones a grupos de ciudadanos, con la finalidad de incentivar y promover mecanismos democráticos de representación ciudadana, y el conocimiento de las funciones públicas. </t>
  </si>
  <si>
    <t>Realizar la inscripción y asesoría a grupos de ciudadanos, con la finalidad de incentivar y promover mecanismos democráticos de representación ciudadana y organizaciones comunitarias, que contribuyan con el apoyo a la gestión pública.</t>
  </si>
  <si>
    <t>INSTITUCIONAL</t>
  </si>
  <si>
    <t>Asumir competencia de los procesos disciplinarios remitidos por la Personería Delegada para la Vigilancia Administrativa y la Conducta Oficial.</t>
  </si>
  <si>
    <t>Asistir a las reuniones convocadas por el comité electoral.</t>
  </si>
  <si>
    <t>Realizar seguimiento, inspección y vigilancia cuando se desarrollen los procesos electorales en el municipio.</t>
  </si>
  <si>
    <t>Brindar asesoría a los ciudadanos, con la finalidad de identificar la necesidad de elaborar acciones de tipo constitucional como tutelas, acciones populares u otro tipo de acciones como derechos de petición.</t>
  </si>
  <si>
    <t>Realizar seguimiento de los términos de respuesta de los derechos de petición efectuados por los usuarios o la delegada, a las dependencias de la administración municipal o sus entidades descentralizadas.</t>
  </si>
  <si>
    <t>Garantizar que en aquellos procesos en los cuales se tiene conocimiento, y en los que se involucren adolescentes entre los 14 y 18 años, se realice la correcta verificación y procedimientos necesarios para el restablecimiento del ejercicio pleno y efectivo de los derechos de los niños, las niñas y los adolescentes, de acuerdo con las características y necesidades particulares de cada caso. Verificar la correcta apertura de PARD (articulo 99 de la ley 1098 de 2006, modificado por el articulo 3 de la ley 1878 de 2018).</t>
  </si>
  <si>
    <t>Realizar verificación de las actuaciones realizadas por parte de las Comisarías de Familia, con la finalidad de conocer el procedimiento adelantado para el adecuado y oportuno restablecimiento de derechos.</t>
  </si>
  <si>
    <t>Asistir a las audiencias de solicitud de medidas de protección en las Comisarías de Familia, con la finalidad de procurar el reconocimiento, garantía y cumplimiento de los derechos de las víctimas, así como las medidas para el restablecimiento de los mismos.</t>
  </si>
  <si>
    <t>Asistir a las diligencias, procedimientos judiciales y administrativos que se adelanten por los jueces penales, Comisarías de Familia e inspecciones de policía, con la finalidad de garantizar el debido cumplimiento de las garantías mínimas procesales.</t>
  </si>
  <si>
    <t>Gestionar acciones de divulgación, instrucción y sensibilización a la población en condición de riesgo a través de la realización de seminarios en derechos humanos y temas de interés para grupos vulnerables, minoritarios, organizados, normas aplicables a cada política publica y otros.</t>
  </si>
  <si>
    <t>Velar por la defensa de los derechos humanos en los centros de reclusión de adultos y de infancia y adolescencia. Realizar monitoreo y seguimiento a los establecimientos retención transitoria y lugares de atención especializada a menores o centros de ubicación institucional en el Municipio.</t>
  </si>
  <si>
    <t>Realizar acciones de vigilancia y control de las entidades encargadas de adelantar programas y proyectos ambientales, así como vigilar el cumplimiento de la normatividad ambiental a nivel nacional, departamental y local en el territorio municipal.</t>
  </si>
  <si>
    <t>Promover acciones para la promoción y defensa de los derechos de los adultos mayores</t>
  </si>
  <si>
    <t>Promover acciones para la promoción y defensa de los derechos de la comunidad LGTBIQ+ que contribuyan a la  salvaguarda, inclusión y protección de sus derechos.</t>
  </si>
  <si>
    <t xml:space="preserve">Promover acciones para la promoción y defensa de los derechos de las mujeres que contribuyan a generar condiciones de equidad de genero. </t>
  </si>
  <si>
    <t>Velar por la defensa de los derechos humanos, promoviendo acciones de promoción y defensa del derecho a la salud.</t>
  </si>
  <si>
    <t>Velar por  la defensa de los derechos humanos en las Instituciones Educativas de Municipio y fomentar espacios de coordinación, promoción y divulgación de derechos entre padres de familia, docentes y rectores.</t>
  </si>
  <si>
    <t>Garantizar la promoción, protección y defensa de los derechos de los adolescentes en el municipio, con la finalidad de formar jóvenes en el respeto por los Derechos Humanos.</t>
  </si>
  <si>
    <t>Promover acciones que contribuyan con la promoción de la conciliación como mecanismo  de resolución de conflictos.</t>
  </si>
  <si>
    <t>Realizar seguimiento a la implementación y ejecución de los programas del plan de desarrollo municipal en los que estén involucrados grupos poblacionales vulnerables y con factores de riesgo, mediante la solicitud de dos informes anuales donde se consoliden los programas en los que están involucrados grupos vulnerables y con factores de riesgo y generar las alertas que sean necesarias en los casos requeridos.</t>
  </si>
  <si>
    <t>Implementar mecanismos de difusión de políticas públicas relacionadas con los derechos humanos, los cuales estarán asociados principalmente a la ejecución de un plan de medios y a la estrategia de redes sociales que se implemente.</t>
  </si>
  <si>
    <t xml:space="preserve">Velar porque se garantice el acceso a los programas adelantados por el gobierno nacional o departamental en cuanto a protección de derechos humanos a través de dos jornadas descentralizadas de servicios de la Personería Municipal en articulación con diferentes entidades públicas. </t>
  </si>
  <si>
    <t xml:space="preserve">Orientar e instruir a los habitantes del Municipio a través de la realización de un foro de Derechos Humanos con la finalidad de que la comunidad en general conozca sus derechos. </t>
  </si>
  <si>
    <t>Velar por el goce de los derechos a la población victima del desplazamiento forzado a través de la articulación y coordinación que se tiene con el equipo interdisciplinario interno así como con la coordinación con las diferentes entidades municipales.
Realizar tres actividades para víctimas del conflicto armado.</t>
  </si>
  <si>
    <t>Promover la protección de los derechos en la población víctima del conflicto armado a través de la realización de tres actividades en las que se puedan orientar sobre los procedimientos y normatividad.</t>
  </si>
  <si>
    <t>Velar por el goce de los derechos humanos a la población que tenga calidad de refugiado a través del seguimiento a las solicitudes que estas personas realicen y a través de la realización de un foro de flujos migratorios mixtos, en el cual se pueda orientar a la población en cuanto a sus posibilidades en articulación con las diferentes entidades.</t>
  </si>
  <si>
    <t>Orientar al equipo interdisciplinario de la Delegación y articularse con las diferentes entidades municipales según sea el caso, para responder las necesidades de atención inmediata.</t>
  </si>
  <si>
    <t>Realizar seguimiento al respeto por los derechos humanos en centros de reclusión de adultos, de infancia y adolescencia y centros de retención transitoria, mediante la realización de actividades de pedagogía y verificación de derechos en cada centro.</t>
  </si>
  <si>
    <t xml:space="preserve">Coordinar el Observatorio de Derechos Humanos, generar dos informes anuales sobre el estado de los derechos humanos en el Municipio y formular recomendaciones de ser necesario. </t>
  </si>
  <si>
    <t>Realizar dos procesos de formación en emprendimiento social y liderazgo juvenil, además de procesos de capacitación para el gobierno escolar con la finalidad de hacer acompañamiento y divulgación de los derechos humanos en la población del Municipio.</t>
  </si>
  <si>
    <t>Realizar acompañamiento en diferentes actividades en las que se realicen eventos masivos y sea requerida la intervención de la fuerza pública, con la finalidad de verificar que los procedimientos que se realicen se ajusten al marco legal de los derechos humanos.</t>
  </si>
  <si>
    <t xml:space="preserve">Realizar cuatro jornadas de formación, capacitación e intervención para los grupos de recicladores que operen en el Municipio con la finalidad de vigilar el uso, aprovechamiento, manejo, conservación y protección de los recursos naturales. </t>
  </si>
  <si>
    <t>Realizar seguimiento a la ejecución de proyectos y programas ambientales que pudieran afectar derechos de la comunidad y el medio ambiente en general, mediante la realización de visitas preventivas.</t>
  </si>
  <si>
    <t>Realizar procesos de formación para Personeros Estudiantiles en temas de derechos humanos, liderazgo y habilidades para la vida.</t>
  </si>
  <si>
    <t>Realizar un Foro del Medio Ambiente dirigido a la comunidad en general, para generar pedagogía acerca de los métodos de protección del medio ambiente y las acciones legales existentes en caso de su afectación o vulneración.</t>
  </si>
  <si>
    <t>Realizar diferentes actividades en el año para la promoción y defensa de los derechos de los adultos mayores en nuestro Municipio.</t>
  </si>
  <si>
    <t>Realizar cuatro jornadas de divulgación de los derechos de los niños y la población infantil.
Realizar 80 acciones pedagógicas de promoción de los derechos de la infancia.</t>
  </si>
  <si>
    <t>Realizar diferentes actividades y seminarios de Derechos Humanos en los que se incluyan mecanismos de participación ciudadana e intervención en derechos.</t>
  </si>
  <si>
    <t>Realizar diferentes actividades y seminarios en los que se fomente la equidad de género, el liderazgo social, los derechos de la mujer, la participación ciudadana y el control social.</t>
  </si>
  <si>
    <t>Realizar un foro de factores de riesgo en salud mental a la comunidad en general, como mecanismo de prevención de posibles riesgos asociados a la salud mental de los  habitantes del Municipio.</t>
  </si>
  <si>
    <t xml:space="preserve">Realizar diez eventos de escuela de padres, tres jornadas de capacitación  para docentes, orientadores o coordinadores y una capacitación en Derechos Humanos para rectores. </t>
  </si>
  <si>
    <t xml:space="preserve">Realizar un Foro de Liderazgo a la población adolescente del Municipio, con la finalidad de formar jóvenes en el respeto por los derechos humanos y con capacidad de liderazgo social. </t>
  </si>
  <si>
    <t>Realizar cinco actividades con destino a la población en situación de discapacidad del Municipio, con una finalidad de visibilizar la promoción, protección y defensa de sus derechos.</t>
  </si>
  <si>
    <t>Realizara una articulación con entidades públicas y privadas, para gestionar y apoyar labores que faciliten a los competentes el desarrollo de gestiones que contribuyan con la conciliación como un mecanismo de resolución de conflictos.</t>
  </si>
  <si>
    <t>Evaluar la pertinencia y dar trámite en los casos que ameriten el ejercicio de la potestad preferente.</t>
  </si>
  <si>
    <t>Realizar oficios y circulares dirigidos a las secretarías y entidades descentralizadas con el fin de generar alertas tempranas en el ejercicio de la función pública (derecho de petición, ley de cuotas).</t>
  </si>
  <si>
    <t>FUNCIÓN PREVENTIVA</t>
  </si>
  <si>
    <t>Asumir las funciones disciplinarias de juzgamiento de primera instancia de los procesos internos y externos de la Personería Municipal.</t>
  </si>
  <si>
    <t xml:space="preserve">Brindar atención al ciudadano en temas relacionados con derechos del consumidor y que requieran la elaboración de quejas, reclamos, peticiones u otros. </t>
  </si>
  <si>
    <t>Adelantar en cada vigencia los ejercicios de seguimiento y evaluación necesarios y definir los planes de mejoramiento pertinentes:
Auditoría Interna
Revisión por la Dirección
Rendición de Cuentas
Reporte FURAG</t>
  </si>
  <si>
    <t>Formular e implementar el Plan Anual de Adquisiciones de la vigencia.</t>
  </si>
  <si>
    <t>Formular e implementar el Plan Anual de Trabajo de Control Interno de la vigencia.</t>
  </si>
  <si>
    <t>Formular e implementar el Plan Estratégico Institucional 2024-2028
Formular e implementar en la vigencia:
Plan Anticorrupción y de Atención al Ciudadano
Plan de Gestión Ambiental</t>
  </si>
  <si>
    <t>Actualizar los instrumentos de gestión documental (PINAR, Programa de Gestión Documental y Tablas de Retención Documental) y los instrumentos de gestión de la información (Índice de Información Clasificada, Esquema de Publicación y Registro de Activos de Información).
Formular e implementar el Plan Institucional de Archivos (PINAR) de la vigencia.</t>
  </si>
  <si>
    <t xml:space="preserve">Se han acompañado en total 85 audiencias, diligencias, procedimientos judiciales y administrativos que se adelanten por los jueces penales, Comisarías de Familia e inspecciones de policía.  Atendidas: 85. </t>
  </si>
  <si>
    <t>Se han acompañado en total 61, solicitudes de medidas de protección en las Comisarías de Familia. Atendidas: 61</t>
  </si>
  <si>
    <t xml:space="preserve">Se realizo y verificaron 16 de las actuaciones realizadas por parte de las Comisarías de Familia, </t>
  </si>
  <si>
    <t xml:space="preserve">En el periodo reportado se recibió: 1 solicitud, la cual fue atendida </t>
  </si>
  <si>
    <t>Dentro del periodo reportado, no se  ha materializado la función de Ministerio Público en primera instancia en los procesos judiciales de que trata el articulo 21 de la ley 1561 de 2012</t>
  </si>
  <si>
    <t>Dentro del periodo reportado, no se han proyectado conceptos sobre la enajenación de bienes de los incapaces, adultos mayores, remitidos por la notaria del circulo notarial de Rionegro, para la aprobación y firma del personero.</t>
  </si>
  <si>
    <t xml:space="preserve">Se ha realizado 45 acompañamientos para la efectividad al derecho de petición </t>
  </si>
  <si>
    <t xml:space="preserve">Dentro del periodo reportado, no se han solicitado acompañamientos  a ciudadanos en el tramite de acciones legales y/o constitucionales en defensa del interés público, así como la asistencia a las audiencias de pacto de cumplimiento  de las acciones populares, de acuerdo con los lineamientos y políticas institucionales. </t>
  </si>
  <si>
    <t xml:space="preserve">Se han atendido efectivamente, 20 solicutides cuidadanas en el periodo reportado. </t>
  </si>
  <si>
    <t>Se realizó diplomado público y gratuito sobre Control Social, certificado y avalado por la Personería Municipal, la Contraloría y el Politécnico Suramérica. Este programa, abierto a toda la comunidad, busca fortalecer las capacidades de los ciudadanos en la vigilancia y control de la gestión pública. Se logró certificar a más de 200 personas</t>
  </si>
  <si>
    <t xml:space="preserve">Se atendieron 2 solicitudes por parte de las veedurias, en cuanto a una solisitudes de retiro y de ampliación de terminos para actuaciones administrativas </t>
  </si>
  <si>
    <t xml:space="preserve">Se atendieron y acompañaron 3 eventos por desastres, caso habitantes de San jonia, Glorieta de la Somer y Casa en ruina en el sector el Hoyo. </t>
  </si>
  <si>
    <t xml:space="preserve">En el periodo reportado no se han generado actividades en virtud de este tipo de delegaciones </t>
  </si>
  <si>
    <t xml:space="preserve">Se conocieron y gestionaron 4 acciones de tutela y 4 requeriminetos por parte de autoridades administrativas y privados. </t>
  </si>
  <si>
    <t xml:space="preserve">En el periodo reportado se procedió con 1 actuación, con la finalidad de proceder a emitir fallo de primera instancia. </t>
  </si>
  <si>
    <t>N.A</t>
  </si>
  <si>
    <t>VER VERSIÓN 2 DEL PLAN DE ACCIÓN</t>
  </si>
  <si>
    <t>Se asume competencia frente a 118 quejas remitidas y recibidas (contraloria, procuraduria, usuarios)</t>
  </si>
  <si>
    <t>Remisión de oficios a dependencias del Municipio en el ejercicio de la funcion, para que se garanticen los derechos a los ciudadanos (peticiones, preventivas)</t>
  </si>
  <si>
    <t>Se realizó visita a la OCID del Municipio con el fin de verificar los estados de procesos disciplinarios adelantados en esta dependencia</t>
  </si>
  <si>
    <t>Para el año 2024 se recibieron 118 quejas contra funcionarios publicos y otros, a las cuales se les da el tramite correspondiente conforme a lo establecido en la norma.</t>
  </si>
  <si>
    <t>Se adelantaron las actuaciones pertinentes de cada proceso, realizando 123 actuaciones en los procesos.</t>
  </si>
  <si>
    <t xml:space="preserve">Se garantiza la ritualidad establecida en la norma para las 123 actuaciones realizadas </t>
  </si>
  <si>
    <t xml:space="preserve">Se realizó el dia 21 de junio en la UCO Foro Perspectivas Contemporaneas del Derecho Disciplinario. Adicional el dia 25 de octubre, se realizo foro de Gestion Publica                                      </t>
  </si>
  <si>
    <t>Esta actividad se realiza de manera global y a solicitud, por lo tanto no contiene meta.</t>
  </si>
  <si>
    <t>Esta actividad se realiza de manera global y a solicitud, por lo tanto no contiene meta</t>
  </si>
  <si>
    <t>Se realizó al 100%</t>
  </si>
  <si>
    <t>Se tenían programadas 6 acciones,  las cuales ya se realizaron.</t>
  </si>
  <si>
    <t>Se tenían programadas 36 visitas en el año y se realizaron todas</t>
  </si>
  <si>
    <t>Se tenían programadas dos actuaciones, las cuales se realizaron en el mes de diciembre.</t>
  </si>
  <si>
    <t>Se tenían programadas 2 jornadas, de las cuales ambas se realizaron.</t>
  </si>
  <si>
    <t>Se tenía programado 1 foro que ya se realizó.</t>
  </si>
  <si>
    <t>Se tenían programadas 3 actividades, las cuales ya se realizaron.</t>
  </si>
  <si>
    <t>Se tenían programadas 3 actividades, las cuales se realizaron</t>
  </si>
  <si>
    <t xml:space="preserve"> Se tenía programada una 1 actividad, la cual ya se realizó</t>
  </si>
  <si>
    <t xml:space="preserve"> Se tenían programadas  8 actividades de seguimiento a los derechos humanos,  las cualesya se realizaron todas</t>
  </si>
  <si>
    <t>Se tenían programados dos informes, los se presentaron en el mes de diciembre.</t>
  </si>
  <si>
    <t>Se tenía programadas 2 actividades en el proceso de formacion,  las cuales ya se realizaron.</t>
  </si>
  <si>
    <t>Se tenían programas 4 actividades en el proceso de formacion de grupos recicladores, de las cuales ya se realizaron todas.</t>
  </si>
  <si>
    <t>Se tenía programada 1 actividades en el Foro del Medio Ambiente, la cual ya se realizo.</t>
  </si>
  <si>
    <t>Se tenían programadas 8 actividades en el año para la defensa del adulto mayor, de las cuales ya se realizaron todas.</t>
  </si>
  <si>
    <t>Se tenían programadas 2 actividades en el proceso de formación de personeros estudiantiles, las cuales ya se realizaron todas.</t>
  </si>
  <si>
    <t>Se tenian programadas 21 actividades de la poblacion  infantil , las cuales ya se realizaron todas.  Se aclara que las 80 acciones son en el cuatrenio.</t>
  </si>
  <si>
    <t>Se tenían programadas 10  actividades, las cuales ya se realizaron todas.</t>
  </si>
  <si>
    <t>Se tenían programadas 20 actividades de equidad de generos, las cuales se han ejecutado 20.</t>
  </si>
  <si>
    <t>Se tenía programado 1 y ya se realizó.</t>
  </si>
  <si>
    <t xml:space="preserve"> Se tenían programadas 14 actividades, las cuales no falta ninguna por ejecutar.</t>
  </si>
  <si>
    <t>Se tenía programado 1  de foro de  liderezgo juvenil, el cual ya se realizó.</t>
  </si>
  <si>
    <t>Se tenían programadas 5 actividades para poblacion en discapacidad,  las cuales se realizaron.</t>
  </si>
  <si>
    <t>Se realizaron a traves de casa de justicia, se realizaron las 10 que se tenían programadas.</t>
  </si>
  <si>
    <t>Se registra un cumplimiento de 92% en el Plan de Comunicaciones.
Se registra un cumplimiento de 85% en el Plan Estratégico de Tecnologías de la Información.
Se registra un cumplimiento de 70% en el Plan de Seguridad y Privacidad de la Información.
Se registra un cumplimiento de 80% en el Plan de Tratamiento de Riesgos de Seguridad y Privacidad de la Información.</t>
  </si>
  <si>
    <t>PENDIENTE PARA VIGENCIA 2025</t>
  </si>
  <si>
    <t>CUMPLIMIENTO 100%</t>
  </si>
  <si>
    <t xml:space="preserve">Se ha presentado el Reporte FURAG (se obtuvo un porcentaje de cumplimiento 66,8%) y la encuesta ITA (Índice de Transparencia Activa) de la Procuraduría General de la Nación (se obtuvo un porcentaje del 94%).
Se realizó el ejercicio de Auditoría Interna en el mes de junio y  el ejercicio de Revisión por la Dirección en el mes de noviembre.
La Rendición de Cuentas se llevará a cabo en el 2025.
</t>
  </si>
  <si>
    <t>Cumplimiento de cada línea estratégica en cada año</t>
  </si>
  <si>
    <t>Se registra un cumplimiento de 90% en el Plan Estratégico de Talento Humano.
Se registra un cumplimiento de 90% en el Plan Institucional de Capacitación.
Se registra un cumplimiento de 100% en el Plan de Bienestar Social e Incentivos.
Se registra un cumplimiento de 100% en el Plan Anual de Vacantes y Previsión del Talento Humano.
Se registra un cumplimiento de 85% en el Plan de Trabajo Anual de Seguridad y Salud en el Trabajo.</t>
  </si>
  <si>
    <t>Se registra un cumplimiento del 88% en el Plan Anticorrupción y de Atención al Ciudadano.
El plan de gestión ambiental registra un cumplimiento de 45%.</t>
  </si>
  <si>
    <t>Avance en el cumplimiento de cada línea estratégica para el cuatrienio</t>
  </si>
  <si>
    <t>Avance en el cumplimiento del plan de acción para el cuatrienio</t>
  </si>
  <si>
    <t>Cumplimiento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</si>
</sst>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b/>
      <sz val="24"/>
      <color theme="0"/>
      <name val="Arial"/>
      <family val="2"/>
    </font>
    <font>
      <b/>
      <sz val="20"/>
      <color theme="1"/>
      <name val="Arial"/>
      <family val="2"/>
    </font>
    <font>
      <b/>
      <sz val="14"/>
      <color theme="1"/>
      <name val="Arial"/>
      <family val="2"/>
    </font>
    <font>
      <b/>
      <sz val="16"/>
      <color theme="1"/>
      <name val="Arial"/>
      <family val="2"/>
    </font>
    <font>
      <sz val="12"/>
      <color theme="1"/>
      <name val="Arial"/>
      <family val="2"/>
    </font>
    <font>
      <b/>
      <sz val="16"/>
      <name val="Arial"/>
      <family val="2"/>
    </font>
    <font>
      <sz val="16"/>
      <color theme="1"/>
      <name val="Arial"/>
      <family val="2"/>
    </font>
    <font>
      <sz val="20"/>
      <color theme="1"/>
      <name val="Arial"/>
      <family val="2"/>
    </font>
    <font>
      <b/>
      <sz val="12"/>
      <color theme="1"/>
      <name val="Arial"/>
      <family val="2"/>
    </font>
    <font>
      <b/>
      <sz val="12"/>
      <color theme="0"/>
      <name val="Arial"/>
      <family val="2"/>
    </font>
    <font>
      <b/>
      <sz val="10"/>
      <color theme="0"/>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rgb="FF614B26"/>
        <bgColor indexed="64"/>
      </patternFill>
    </fill>
    <fill>
      <patternFill patternType="solid">
        <fgColor rgb="FFB9916A"/>
        <bgColor indexed="64"/>
      </patternFill>
    </fill>
    <fill>
      <patternFill patternType="solid">
        <fgColor rgb="FFD8C8A8"/>
        <bgColor indexed="64"/>
      </patternFill>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1">
    <xf numFmtId="0" fontId="0" fillId="0" borderId="0" xfId="0"/>
    <xf numFmtId="0" fontId="4" fillId="5"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9" fontId="6" fillId="6" borderId="1" xfId="0" applyNumberFormat="1" applyFont="1" applyFill="1" applyBorder="1" applyAlignment="1">
      <alignment horizontal="center" vertical="center"/>
    </xf>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9" fontId="5" fillId="7" borderId="1" xfId="0" applyNumberFormat="1" applyFont="1" applyFill="1" applyBorder="1" applyAlignment="1">
      <alignment horizontal="center" vertical="center" wrapText="1"/>
    </xf>
    <xf numFmtId="0" fontId="7" fillId="0" borderId="0" xfId="0" applyFont="1"/>
    <xf numFmtId="0" fontId="3" fillId="0" borderId="0" xfId="0" applyFont="1" applyAlignment="1">
      <alignment vertical="center"/>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wrapText="1"/>
    </xf>
    <xf numFmtId="0" fontId="5" fillId="0" borderId="0" xfId="0" applyFont="1" applyBorder="1"/>
    <xf numFmtId="0" fontId="10" fillId="3"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xf>
    <xf numFmtId="0" fontId="12" fillId="0" borderId="0" xfId="0" applyFont="1"/>
    <xf numFmtId="0" fontId="13" fillId="4" borderId="1" xfId="0" applyFont="1" applyFill="1" applyBorder="1" applyAlignment="1">
      <alignment horizontal="center"/>
    </xf>
    <xf numFmtId="0" fontId="13" fillId="5" borderId="1" xfId="0" applyFont="1" applyFill="1" applyBorder="1" applyAlignment="1">
      <alignment horizontal="center"/>
    </xf>
    <xf numFmtId="9" fontId="12" fillId="0" borderId="1" xfId="0" applyNumberFormat="1" applyFont="1" applyBorder="1" applyAlignment="1">
      <alignment horizontal="center"/>
    </xf>
    <xf numFmtId="0" fontId="12" fillId="0" borderId="0" xfId="0" applyFont="1" applyAlignment="1"/>
    <xf numFmtId="0" fontId="11" fillId="3" borderId="1" xfId="0" applyFont="1" applyFill="1" applyBorder="1" applyAlignment="1">
      <alignment horizontal="center" vertical="center" wrapText="1"/>
    </xf>
    <xf numFmtId="0" fontId="5" fillId="7" borderId="2" xfId="0" applyFont="1" applyFill="1" applyBorder="1" applyAlignment="1">
      <alignment horizontal="center" vertical="center"/>
    </xf>
    <xf numFmtId="0" fontId="13" fillId="5" borderId="1" xfId="0" applyFont="1" applyFill="1" applyBorder="1" applyAlignment="1">
      <alignment horizontal="center"/>
    </xf>
    <xf numFmtId="9" fontId="12" fillId="0" borderId="1" xfId="0" applyNumberFormat="1" applyFont="1" applyBorder="1" applyAlignment="1">
      <alignment horizontal="center"/>
    </xf>
    <xf numFmtId="0" fontId="5" fillId="0" borderId="1" xfId="0" applyFont="1" applyBorder="1" applyAlignment="1">
      <alignment horizontal="center" vertical="center" wrapText="1"/>
    </xf>
    <xf numFmtId="164" fontId="13" fillId="4"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1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3" fillId="5" borderId="1" xfId="0" applyFont="1" applyFill="1" applyBorder="1" applyAlignment="1">
      <alignment horizontal="center"/>
    </xf>
    <xf numFmtId="9" fontId="12" fillId="0" borderId="1" xfId="0" applyNumberFormat="1" applyFont="1" applyBorder="1" applyAlignment="1">
      <alignment horizontal="center"/>
    </xf>
    <xf numFmtId="0" fontId="12" fillId="0" borderId="1" xfId="0" applyFont="1" applyBorder="1" applyAlignment="1">
      <alignment horizontal="center"/>
    </xf>
    <xf numFmtId="9" fontId="12" fillId="0" borderId="6" xfId="0" applyNumberFormat="1" applyFont="1" applyBorder="1" applyAlignment="1">
      <alignment horizontal="center" vertical="center" wrapText="1"/>
    </xf>
    <xf numFmtId="9" fontId="12" fillId="0" borderId="7" xfId="0" applyNumberFormat="1" applyFont="1" applyBorder="1" applyAlignment="1">
      <alignment horizontal="center" vertical="center" wrapText="1"/>
    </xf>
    <xf numFmtId="9" fontId="12" fillId="0" borderId="8" xfId="0" applyNumberFormat="1" applyFont="1" applyBorder="1" applyAlignment="1">
      <alignment horizontal="center" vertical="center" wrapText="1"/>
    </xf>
    <xf numFmtId="9" fontId="12" fillId="0" borderId="13" xfId="0" applyNumberFormat="1" applyFont="1" applyBorder="1" applyAlignment="1">
      <alignment horizontal="center" vertical="center" wrapText="1"/>
    </xf>
    <xf numFmtId="9" fontId="12" fillId="0" borderId="0" xfId="0" applyNumberFormat="1" applyFont="1" applyBorder="1" applyAlignment="1">
      <alignment horizontal="center" vertical="center" wrapText="1"/>
    </xf>
    <xf numFmtId="9" fontId="12" fillId="0" borderId="14" xfId="0" applyNumberFormat="1" applyFont="1" applyBorder="1" applyAlignment="1">
      <alignment horizontal="center" vertical="center" wrapText="1"/>
    </xf>
    <xf numFmtId="9" fontId="12" fillId="0" borderId="9"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cellXfs>
  <cellStyles count="1">
    <cellStyle name="Normal" xfId="0" builtinId="0"/>
  </cellStyles>
  <dxfs count="12">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B9916A"/>
      <color rgb="FF614B26"/>
      <color rgb="FFD8C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904875</xdr:colOff>
      <xdr:row>0</xdr:row>
      <xdr:rowOff>523875</xdr:rowOff>
    </xdr:from>
    <xdr:to>
      <xdr:col>1</xdr:col>
      <xdr:colOff>2904243</xdr:colOff>
      <xdr:row>1</xdr:row>
      <xdr:rowOff>219585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5" y="523875"/>
          <a:ext cx="3609093" cy="895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904875</xdr:colOff>
      <xdr:row>0</xdr:row>
      <xdr:rowOff>523875</xdr:rowOff>
    </xdr:from>
    <xdr:to>
      <xdr:col>1</xdr:col>
      <xdr:colOff>2904243</xdr:colOff>
      <xdr:row>1</xdr:row>
      <xdr:rowOff>219585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5" y="523875"/>
          <a:ext cx="3602743" cy="9022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904875</xdr:colOff>
      <xdr:row>0</xdr:row>
      <xdr:rowOff>523875</xdr:rowOff>
    </xdr:from>
    <xdr:to>
      <xdr:col>1</xdr:col>
      <xdr:colOff>2904243</xdr:colOff>
      <xdr:row>1</xdr:row>
      <xdr:rowOff>219585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5" y="523875"/>
          <a:ext cx="3609093" cy="8958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920750</xdr:colOff>
      <xdr:row>0</xdr:row>
      <xdr:rowOff>508000</xdr:rowOff>
    </xdr:from>
    <xdr:to>
      <xdr:col>1</xdr:col>
      <xdr:colOff>2920118</xdr:colOff>
      <xdr:row>1</xdr:row>
      <xdr:rowOff>203710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0750" y="508000"/>
          <a:ext cx="3602743" cy="9022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zoomScale="60" zoomScaleNormal="60" workbookViewId="0">
      <selection activeCell="E8" sqref="E8"/>
    </sheetView>
  </sheetViews>
  <sheetFormatPr baseColWidth="10" defaultColWidth="11.42578125" defaultRowHeight="15" x14ac:dyDescent="0.2"/>
  <cols>
    <col min="1" max="1" width="24.140625" style="17" bestFit="1" customWidth="1"/>
    <col min="2" max="2" width="58.85546875" style="18" customWidth="1"/>
    <col min="3" max="3" width="92.140625" style="16" customWidth="1"/>
    <col min="4" max="4" width="25.5703125" style="16" customWidth="1"/>
    <col min="5" max="5" width="48" style="16" customWidth="1"/>
    <col min="6" max="6" width="26.5703125" style="16" customWidth="1"/>
    <col min="7" max="7" width="48" style="16" customWidth="1"/>
    <col min="8" max="8" width="25.42578125" style="16" customWidth="1"/>
    <col min="9" max="9" width="48" style="16" customWidth="1"/>
    <col min="10" max="10" width="29.7109375" style="16" customWidth="1"/>
    <col min="11" max="11" width="51.28515625" style="16" customWidth="1"/>
    <col min="12" max="12" width="27.7109375" style="16" customWidth="1"/>
    <col min="13" max="13" width="32.140625" style="16" customWidth="1"/>
    <col min="14" max="16384" width="11.42578125" style="16"/>
  </cols>
  <sheetData>
    <row r="1" spans="1:13" s="14" customFormat="1" ht="95.1" customHeight="1" x14ac:dyDescent="0.3">
      <c r="A1" s="38"/>
      <c r="B1" s="39"/>
      <c r="C1" s="42" t="s">
        <v>46</v>
      </c>
      <c r="D1" s="43"/>
      <c r="E1" s="43"/>
      <c r="F1" s="43"/>
      <c r="G1" s="43"/>
      <c r="H1" s="43"/>
      <c r="I1" s="43"/>
      <c r="J1" s="43"/>
      <c r="K1" s="44"/>
      <c r="L1" s="3" t="s">
        <v>47</v>
      </c>
      <c r="M1" s="3" t="s">
        <v>102</v>
      </c>
    </row>
    <row r="2" spans="1:13" s="14" customFormat="1" ht="39.950000000000003" customHeight="1" x14ac:dyDescent="0.3">
      <c r="A2" s="40"/>
      <c r="B2" s="41"/>
      <c r="C2" s="45"/>
      <c r="D2" s="46"/>
      <c r="E2" s="46"/>
      <c r="F2" s="46"/>
      <c r="G2" s="46"/>
      <c r="H2" s="46"/>
      <c r="I2" s="46"/>
      <c r="J2" s="46"/>
      <c r="K2" s="47"/>
      <c r="L2" s="9">
        <v>1</v>
      </c>
      <c r="M2" s="9">
        <f>AVERAGE(M6:M12)</f>
        <v>0.19330357142857141</v>
      </c>
    </row>
    <row r="3" spans="1:13" s="14" customFormat="1" ht="50.1" customHeight="1" x14ac:dyDescent="0.3">
      <c r="A3" s="48" t="s">
        <v>74</v>
      </c>
      <c r="B3" s="48"/>
      <c r="C3" s="48"/>
      <c r="D3" s="48"/>
      <c r="E3" s="48"/>
      <c r="F3" s="48"/>
      <c r="G3" s="48"/>
      <c r="H3" s="48"/>
      <c r="I3" s="48"/>
      <c r="J3" s="48"/>
      <c r="K3" s="48"/>
      <c r="L3" s="48"/>
      <c r="M3" s="48"/>
    </row>
    <row r="4" spans="1:13" s="14" customFormat="1" ht="50.1" customHeight="1" x14ac:dyDescent="0.3">
      <c r="A4" s="49" t="s">
        <v>111</v>
      </c>
      <c r="B4" s="50"/>
      <c r="C4" s="50"/>
      <c r="D4" s="50"/>
      <c r="E4" s="50"/>
      <c r="F4" s="50"/>
      <c r="G4" s="50"/>
      <c r="H4" s="50"/>
      <c r="I4" s="50"/>
      <c r="J4" s="50"/>
      <c r="K4" s="50"/>
      <c r="L4" s="50"/>
      <c r="M4" s="51"/>
    </row>
    <row r="5" spans="1:13" s="15" customFormat="1" ht="99.95" customHeight="1" x14ac:dyDescent="0.25">
      <c r="A5" s="1" t="s">
        <v>44</v>
      </c>
      <c r="B5" s="2" t="s">
        <v>73</v>
      </c>
      <c r="C5" s="1" t="s">
        <v>2</v>
      </c>
      <c r="D5" s="2" t="s">
        <v>3</v>
      </c>
      <c r="E5" s="2" t="s">
        <v>49</v>
      </c>
      <c r="F5" s="2" t="s">
        <v>48</v>
      </c>
      <c r="G5" s="2" t="s">
        <v>50</v>
      </c>
      <c r="H5" s="2" t="s">
        <v>51</v>
      </c>
      <c r="I5" s="2" t="s">
        <v>52</v>
      </c>
      <c r="J5" s="2" t="s">
        <v>53</v>
      </c>
      <c r="K5" s="2" t="s">
        <v>54</v>
      </c>
      <c r="L5" s="2" t="s">
        <v>55</v>
      </c>
      <c r="M5" s="2" t="s">
        <v>101</v>
      </c>
    </row>
    <row r="6" spans="1:13" s="19" customFormat="1" ht="171" customHeight="1" x14ac:dyDescent="0.2">
      <c r="A6" s="7">
        <v>1</v>
      </c>
      <c r="B6" s="8" t="s">
        <v>89</v>
      </c>
      <c r="C6" s="8" t="s">
        <v>173</v>
      </c>
      <c r="D6" s="5" t="s">
        <v>96</v>
      </c>
      <c r="E6" s="5" t="s">
        <v>231</v>
      </c>
      <c r="F6" s="6">
        <f>AVERAGE(0.88,0.45)</f>
        <v>0.66500000000000004</v>
      </c>
      <c r="G6" s="6"/>
      <c r="H6" s="6">
        <v>0</v>
      </c>
      <c r="I6" s="6"/>
      <c r="J6" s="6">
        <v>0</v>
      </c>
      <c r="K6" s="6"/>
      <c r="L6" s="6">
        <v>0</v>
      </c>
      <c r="M6" s="6">
        <f t="shared" ref="M6:M12" si="0">AVERAGE(F6,H6,J6,L6)</f>
        <v>0.16625000000000001</v>
      </c>
    </row>
    <row r="7" spans="1:13" s="19" customFormat="1" ht="241.5" customHeight="1" x14ac:dyDescent="0.2">
      <c r="A7" s="29">
        <v>2</v>
      </c>
      <c r="B7" s="12" t="s">
        <v>90</v>
      </c>
      <c r="C7" s="11" t="s">
        <v>110</v>
      </c>
      <c r="D7" s="11" t="s">
        <v>98</v>
      </c>
      <c r="E7" s="11" t="s">
        <v>225</v>
      </c>
      <c r="F7" s="13">
        <f>AVERAGE(0.92,0.85,0.7,0.8)</f>
        <v>0.81749999999999989</v>
      </c>
      <c r="G7" s="13"/>
      <c r="H7" s="13">
        <v>0</v>
      </c>
      <c r="I7" s="13"/>
      <c r="J7" s="13">
        <v>0</v>
      </c>
      <c r="K7" s="13"/>
      <c r="L7" s="13">
        <v>0</v>
      </c>
      <c r="M7" s="13">
        <f t="shared" si="0"/>
        <v>0.20437499999999997</v>
      </c>
    </row>
    <row r="8" spans="1:13" s="19" customFormat="1" ht="256.5" customHeight="1" x14ac:dyDescent="0.2">
      <c r="A8" s="7">
        <v>3</v>
      </c>
      <c r="B8" s="8" t="s">
        <v>91</v>
      </c>
      <c r="C8" s="8" t="s">
        <v>97</v>
      </c>
      <c r="D8" s="5" t="s">
        <v>98</v>
      </c>
      <c r="E8" s="5" t="s">
        <v>230</v>
      </c>
      <c r="F8" s="6">
        <f>AVERAGE(0.9,0.9,1,1,0.85)</f>
        <v>0.92999999999999994</v>
      </c>
      <c r="G8" s="6"/>
      <c r="H8" s="6">
        <v>0</v>
      </c>
      <c r="I8" s="6"/>
      <c r="J8" s="6">
        <v>0</v>
      </c>
      <c r="K8" s="6"/>
      <c r="L8" s="6">
        <v>0</v>
      </c>
      <c r="M8" s="6">
        <f t="shared" si="0"/>
        <v>0.23249999999999998</v>
      </c>
    </row>
    <row r="9" spans="1:13" s="19" customFormat="1" ht="110.25" customHeight="1" x14ac:dyDescent="0.2">
      <c r="A9" s="10">
        <v>4</v>
      </c>
      <c r="B9" s="11" t="s">
        <v>92</v>
      </c>
      <c r="C9" s="11" t="s">
        <v>174</v>
      </c>
      <c r="D9" s="11" t="s">
        <v>98</v>
      </c>
      <c r="E9" s="11" t="s">
        <v>226</v>
      </c>
      <c r="F9" s="13" t="s">
        <v>190</v>
      </c>
      <c r="G9" s="13"/>
      <c r="H9" s="13">
        <v>0</v>
      </c>
      <c r="I9" s="13"/>
      <c r="J9" s="13">
        <v>0</v>
      </c>
      <c r="K9" s="13"/>
      <c r="L9" s="13">
        <v>0</v>
      </c>
      <c r="M9" s="13">
        <f t="shared" si="0"/>
        <v>0</v>
      </c>
    </row>
    <row r="10" spans="1:13" s="19" customFormat="1" ht="111.75" customHeight="1" x14ac:dyDescent="0.2">
      <c r="A10" s="7">
        <v>5</v>
      </c>
      <c r="B10" s="8" t="s">
        <v>93</v>
      </c>
      <c r="C10" s="8" t="s">
        <v>171</v>
      </c>
      <c r="D10" s="5" t="s">
        <v>99</v>
      </c>
      <c r="E10" s="5" t="s">
        <v>227</v>
      </c>
      <c r="F10" s="6">
        <v>1</v>
      </c>
      <c r="G10" s="6"/>
      <c r="H10" s="6">
        <v>0</v>
      </c>
      <c r="I10" s="6"/>
      <c r="J10" s="6">
        <v>0</v>
      </c>
      <c r="K10" s="6"/>
      <c r="L10" s="6">
        <v>0</v>
      </c>
      <c r="M10" s="6">
        <f t="shared" si="0"/>
        <v>0.25</v>
      </c>
    </row>
    <row r="11" spans="1:13" s="19" customFormat="1" ht="224.25" customHeight="1" x14ac:dyDescent="0.2">
      <c r="A11" s="10">
        <v>6</v>
      </c>
      <c r="B11" s="11" t="s">
        <v>94</v>
      </c>
      <c r="C11" s="11" t="s">
        <v>170</v>
      </c>
      <c r="D11" s="11" t="s">
        <v>98</v>
      </c>
      <c r="E11" s="11" t="s">
        <v>228</v>
      </c>
      <c r="F11" s="13">
        <v>1</v>
      </c>
      <c r="G11" s="13"/>
      <c r="H11" s="13">
        <v>0</v>
      </c>
      <c r="I11" s="13"/>
      <c r="J11" s="13">
        <v>0</v>
      </c>
      <c r="K11" s="13"/>
      <c r="L11" s="13">
        <v>0</v>
      </c>
      <c r="M11" s="13">
        <f t="shared" si="0"/>
        <v>0.25</v>
      </c>
    </row>
    <row r="12" spans="1:13" s="19" customFormat="1" ht="93" customHeight="1" x14ac:dyDescent="0.2">
      <c r="A12" s="4">
        <v>7</v>
      </c>
      <c r="B12" s="5" t="s">
        <v>95</v>
      </c>
      <c r="C12" s="5" t="s">
        <v>172</v>
      </c>
      <c r="D12" s="5" t="s">
        <v>98</v>
      </c>
      <c r="E12" s="37" t="s">
        <v>227</v>
      </c>
      <c r="F12" s="6">
        <v>1</v>
      </c>
      <c r="G12" s="6"/>
      <c r="H12" s="6">
        <v>0</v>
      </c>
      <c r="I12" s="6"/>
      <c r="J12" s="6">
        <v>0</v>
      </c>
      <c r="K12" s="6"/>
      <c r="L12" s="6">
        <v>0</v>
      </c>
      <c r="M12" s="6">
        <f t="shared" si="0"/>
        <v>0.25</v>
      </c>
    </row>
    <row r="13" spans="1:13" ht="69" customHeight="1" x14ac:dyDescent="0.2">
      <c r="E13" s="21" t="s">
        <v>100</v>
      </c>
      <c r="F13" s="22">
        <f>AVERAGE(F6:F12)</f>
        <v>0.90208333333333324</v>
      </c>
      <c r="G13" s="20"/>
      <c r="H13" s="22">
        <f>AVERAGE(H6:H12)</f>
        <v>0</v>
      </c>
      <c r="I13" s="20"/>
      <c r="J13" s="22">
        <f>AVERAGE(J6:J12)</f>
        <v>0</v>
      </c>
      <c r="K13" s="20"/>
      <c r="L13" s="22">
        <f>AVERAGE(L6:L12)</f>
        <v>0</v>
      </c>
      <c r="M13" s="20"/>
    </row>
  </sheetData>
  <autoFilter ref="A1:M1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4">
    <mergeCell ref="A1:B2"/>
    <mergeCell ref="C1:K2"/>
    <mergeCell ref="A3:M3"/>
    <mergeCell ref="A4:M4"/>
  </mergeCells>
  <conditionalFormatting sqref="M2">
    <cfRule type="cellIs" dxfId="11" priority="1" operator="greaterThan">
      <formula>0.89</formula>
    </cfRule>
    <cfRule type="cellIs" dxfId="10" priority="2" operator="between">
      <formula>0.7</formula>
      <formula>0.89</formula>
    </cfRule>
    <cfRule type="cellIs" dxfId="9" priority="3" operator="lessThan">
      <formula>0.7</formula>
    </cfRule>
  </conditionalFormatting>
  <pageMargins left="0.7" right="0.7" top="0.75" bottom="0.75" header="0.3" footer="0.3"/>
  <pageSetup scale="2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zoomScale="60" zoomScaleNormal="60" workbookViewId="0">
      <selection activeCell="A4" sqref="A4:O4"/>
    </sheetView>
  </sheetViews>
  <sheetFormatPr baseColWidth="10" defaultColWidth="11.42578125" defaultRowHeight="15" x14ac:dyDescent="0.2"/>
  <cols>
    <col min="1" max="1" width="24.140625" style="17" bestFit="1" customWidth="1"/>
    <col min="2" max="2" width="58.85546875" style="18" customWidth="1"/>
    <col min="3" max="3" width="27" style="18" customWidth="1"/>
    <col min="4" max="4" width="27.28515625" style="18" customWidth="1"/>
    <col min="5" max="5" width="51.5703125" style="16" customWidth="1"/>
    <col min="6" max="6" width="25.5703125" style="16" customWidth="1"/>
    <col min="7" max="7" width="48" style="16" customWidth="1"/>
    <col min="8" max="8" width="26.5703125" style="16" customWidth="1"/>
    <col min="9" max="9" width="48" style="16" customWidth="1"/>
    <col min="10" max="10" width="25.42578125" style="16" customWidth="1"/>
    <col min="11" max="11" width="48" style="16" customWidth="1"/>
    <col min="12" max="12" width="30.28515625" style="16" customWidth="1"/>
    <col min="13" max="13" width="51.28515625" style="16" customWidth="1"/>
    <col min="14" max="14" width="27.7109375" style="16" customWidth="1"/>
    <col min="15" max="15" width="32.140625" style="16" customWidth="1"/>
    <col min="16" max="16384" width="11.42578125" style="16"/>
  </cols>
  <sheetData>
    <row r="1" spans="1:15" s="14" customFormat="1" ht="95.1" customHeight="1" x14ac:dyDescent="0.3">
      <c r="A1" s="38"/>
      <c r="B1" s="39"/>
      <c r="C1" s="42" t="s">
        <v>46</v>
      </c>
      <c r="D1" s="43"/>
      <c r="E1" s="43"/>
      <c r="F1" s="43"/>
      <c r="G1" s="43"/>
      <c r="H1" s="43"/>
      <c r="I1" s="43"/>
      <c r="J1" s="43"/>
      <c r="K1" s="43"/>
      <c r="L1" s="43"/>
      <c r="M1" s="44"/>
      <c r="N1" s="3" t="s">
        <v>47</v>
      </c>
      <c r="O1" s="3" t="s">
        <v>102</v>
      </c>
    </row>
    <row r="2" spans="1:15" s="14" customFormat="1" ht="39.950000000000003" customHeight="1" x14ac:dyDescent="0.3">
      <c r="A2" s="40"/>
      <c r="B2" s="41"/>
      <c r="C2" s="45"/>
      <c r="D2" s="46"/>
      <c r="E2" s="46"/>
      <c r="F2" s="46"/>
      <c r="G2" s="46"/>
      <c r="H2" s="46"/>
      <c r="I2" s="46"/>
      <c r="J2" s="46"/>
      <c r="K2" s="46"/>
      <c r="L2" s="46"/>
      <c r="M2" s="47"/>
      <c r="N2" s="9">
        <v>1</v>
      </c>
      <c r="O2" s="9">
        <f>AVERAGE(O6:O32)</f>
        <v>0.25</v>
      </c>
    </row>
    <row r="3" spans="1:15" s="14" customFormat="1" ht="50.1" customHeight="1" x14ac:dyDescent="0.3">
      <c r="A3" s="48" t="s">
        <v>60</v>
      </c>
      <c r="B3" s="48"/>
      <c r="C3" s="48"/>
      <c r="D3" s="48"/>
      <c r="E3" s="48"/>
      <c r="F3" s="48"/>
      <c r="G3" s="48"/>
      <c r="H3" s="48"/>
      <c r="I3" s="48"/>
      <c r="J3" s="48"/>
      <c r="K3" s="48"/>
      <c r="L3" s="48"/>
      <c r="M3" s="48"/>
      <c r="N3" s="48"/>
      <c r="O3" s="48"/>
    </row>
    <row r="4" spans="1:15" s="14" customFormat="1" ht="50.1" customHeight="1" x14ac:dyDescent="0.3">
      <c r="A4" s="49" t="s">
        <v>109</v>
      </c>
      <c r="B4" s="50"/>
      <c r="C4" s="50"/>
      <c r="D4" s="50"/>
      <c r="E4" s="50"/>
      <c r="F4" s="50"/>
      <c r="G4" s="50"/>
      <c r="H4" s="50"/>
      <c r="I4" s="50"/>
      <c r="J4" s="50"/>
      <c r="K4" s="50"/>
      <c r="L4" s="50"/>
      <c r="M4" s="50"/>
      <c r="N4" s="50"/>
      <c r="O4" s="51"/>
    </row>
    <row r="5" spans="1:15" s="15" customFormat="1" ht="99.95" customHeight="1" x14ac:dyDescent="0.25">
      <c r="A5" s="1" t="s">
        <v>44</v>
      </c>
      <c r="B5" s="2" t="s">
        <v>112</v>
      </c>
      <c r="C5" s="2" t="s">
        <v>0</v>
      </c>
      <c r="D5" s="2" t="s">
        <v>1</v>
      </c>
      <c r="E5" s="1" t="s">
        <v>2</v>
      </c>
      <c r="F5" s="2" t="s">
        <v>3</v>
      </c>
      <c r="G5" s="2" t="s">
        <v>49</v>
      </c>
      <c r="H5" s="2" t="s">
        <v>48</v>
      </c>
      <c r="I5" s="2" t="s">
        <v>50</v>
      </c>
      <c r="J5" s="2" t="s">
        <v>51</v>
      </c>
      <c r="K5" s="2" t="s">
        <v>52</v>
      </c>
      <c r="L5" s="2" t="s">
        <v>53</v>
      </c>
      <c r="M5" s="2" t="s">
        <v>54</v>
      </c>
      <c r="N5" s="2" t="s">
        <v>55</v>
      </c>
      <c r="O5" s="2" t="s">
        <v>101</v>
      </c>
    </row>
    <row r="6" spans="1:15" s="19" customFormat="1" ht="138" customHeight="1" x14ac:dyDescent="0.2">
      <c r="A6" s="5">
        <v>1</v>
      </c>
      <c r="B6" s="8" t="s">
        <v>34</v>
      </c>
      <c r="C6" s="8" t="s">
        <v>35</v>
      </c>
      <c r="D6" s="8" t="s">
        <v>36</v>
      </c>
      <c r="E6" s="8" t="s">
        <v>130</v>
      </c>
      <c r="F6" s="5" t="s">
        <v>56</v>
      </c>
      <c r="G6" s="5" t="s">
        <v>202</v>
      </c>
      <c r="H6" s="6">
        <v>1</v>
      </c>
      <c r="I6" s="6"/>
      <c r="J6" s="6">
        <v>0</v>
      </c>
      <c r="K6" s="6"/>
      <c r="L6" s="6">
        <v>0</v>
      </c>
      <c r="M6" s="6"/>
      <c r="N6" s="6">
        <v>0</v>
      </c>
      <c r="O6" s="6">
        <f t="shared" ref="O6:O32" si="0">AVERAGE(H6,J6,L6,N6)</f>
        <v>0.25</v>
      </c>
    </row>
    <row r="7" spans="1:15" s="19" customFormat="1" ht="120" customHeight="1" x14ac:dyDescent="0.2">
      <c r="A7" s="11">
        <v>2</v>
      </c>
      <c r="B7" s="11" t="s">
        <v>18</v>
      </c>
      <c r="C7" s="11" t="s">
        <v>35</v>
      </c>
      <c r="D7" s="11" t="s">
        <v>37</v>
      </c>
      <c r="E7" s="11" t="s">
        <v>61</v>
      </c>
      <c r="F7" s="11" t="s">
        <v>56</v>
      </c>
      <c r="G7" s="11" t="s">
        <v>203</v>
      </c>
      <c r="H7" s="13">
        <v>1</v>
      </c>
      <c r="I7" s="13"/>
      <c r="J7" s="13">
        <v>0</v>
      </c>
      <c r="K7" s="13"/>
      <c r="L7" s="13">
        <v>0</v>
      </c>
      <c r="M7" s="13"/>
      <c r="N7" s="13">
        <v>0</v>
      </c>
      <c r="O7" s="13">
        <f t="shared" si="0"/>
        <v>0.25</v>
      </c>
    </row>
    <row r="8" spans="1:15" s="19" customFormat="1" ht="172.5" customHeight="1" x14ac:dyDescent="0.2">
      <c r="A8" s="5">
        <v>3</v>
      </c>
      <c r="B8" s="8" t="s">
        <v>19</v>
      </c>
      <c r="C8" s="8" t="s">
        <v>35</v>
      </c>
      <c r="D8" s="8" t="s">
        <v>36</v>
      </c>
      <c r="E8" s="8" t="s">
        <v>140</v>
      </c>
      <c r="F8" s="5" t="s">
        <v>56</v>
      </c>
      <c r="G8" s="5" t="s">
        <v>204</v>
      </c>
      <c r="H8" s="6">
        <v>1</v>
      </c>
      <c r="I8" s="6"/>
      <c r="J8" s="6">
        <v>0</v>
      </c>
      <c r="K8" s="6"/>
      <c r="L8" s="6">
        <v>0</v>
      </c>
      <c r="M8" s="6"/>
      <c r="N8" s="6">
        <v>0</v>
      </c>
      <c r="O8" s="6">
        <f t="shared" si="0"/>
        <v>0.25</v>
      </c>
    </row>
    <row r="9" spans="1:15" s="19" customFormat="1" ht="118.5" customHeight="1" x14ac:dyDescent="0.2">
      <c r="A9" s="11">
        <v>4</v>
      </c>
      <c r="B9" s="11" t="s">
        <v>20</v>
      </c>
      <c r="C9" s="11" t="s">
        <v>35</v>
      </c>
      <c r="D9" s="11" t="s">
        <v>36</v>
      </c>
      <c r="E9" s="11" t="s">
        <v>141</v>
      </c>
      <c r="F9" s="11" t="s">
        <v>56</v>
      </c>
      <c r="G9" s="11" t="s">
        <v>199</v>
      </c>
      <c r="H9" s="13">
        <v>1</v>
      </c>
      <c r="I9" s="13"/>
      <c r="J9" s="13">
        <v>0</v>
      </c>
      <c r="K9" s="13"/>
      <c r="L9" s="13">
        <v>0</v>
      </c>
      <c r="M9" s="13"/>
      <c r="N9" s="13">
        <v>0</v>
      </c>
      <c r="O9" s="13">
        <f t="shared" si="0"/>
        <v>0.25</v>
      </c>
    </row>
    <row r="10" spans="1:15" s="19" customFormat="1" ht="129.75" customHeight="1" x14ac:dyDescent="0.2">
      <c r="A10" s="5">
        <v>5</v>
      </c>
      <c r="B10" s="8" t="s">
        <v>21</v>
      </c>
      <c r="C10" s="8" t="s">
        <v>35</v>
      </c>
      <c r="D10" s="8" t="s">
        <v>36</v>
      </c>
      <c r="E10" s="8" t="s">
        <v>142</v>
      </c>
      <c r="F10" s="5" t="s">
        <v>56</v>
      </c>
      <c r="G10" s="5" t="s">
        <v>205</v>
      </c>
      <c r="H10" s="6">
        <v>1</v>
      </c>
      <c r="I10" s="6"/>
      <c r="J10" s="6">
        <v>0</v>
      </c>
      <c r="K10" s="6"/>
      <c r="L10" s="6">
        <v>0</v>
      </c>
      <c r="M10" s="6"/>
      <c r="N10" s="6">
        <v>0</v>
      </c>
      <c r="O10" s="6">
        <f t="shared" si="0"/>
        <v>0.25</v>
      </c>
    </row>
    <row r="11" spans="1:15" s="19" customFormat="1" ht="99" customHeight="1" x14ac:dyDescent="0.2">
      <c r="A11" s="11">
        <v>6</v>
      </c>
      <c r="B11" s="11" t="s">
        <v>22</v>
      </c>
      <c r="C11" s="11" t="s">
        <v>35</v>
      </c>
      <c r="D11" s="11" t="s">
        <v>36</v>
      </c>
      <c r="E11" s="11" t="s">
        <v>143</v>
      </c>
      <c r="F11" s="11" t="s">
        <v>56</v>
      </c>
      <c r="G11" s="11" t="s">
        <v>206</v>
      </c>
      <c r="H11" s="13">
        <v>1</v>
      </c>
      <c r="I11" s="13"/>
      <c r="J11" s="13">
        <v>0</v>
      </c>
      <c r="K11" s="13"/>
      <c r="L11" s="13">
        <v>0</v>
      </c>
      <c r="M11" s="13"/>
      <c r="N11" s="13">
        <v>0</v>
      </c>
      <c r="O11" s="13">
        <f t="shared" si="0"/>
        <v>0.25</v>
      </c>
    </row>
    <row r="12" spans="1:15" s="19" customFormat="1" ht="150" customHeight="1" x14ac:dyDescent="0.2">
      <c r="A12" s="5">
        <v>7</v>
      </c>
      <c r="B12" s="8" t="s">
        <v>23</v>
      </c>
      <c r="C12" s="5" t="s">
        <v>35</v>
      </c>
      <c r="D12" s="5" t="s">
        <v>36</v>
      </c>
      <c r="E12" s="8" t="s">
        <v>144</v>
      </c>
      <c r="F12" s="5" t="s">
        <v>56</v>
      </c>
      <c r="G12" s="5" t="s">
        <v>207</v>
      </c>
      <c r="H12" s="6">
        <v>1</v>
      </c>
      <c r="I12" s="6"/>
      <c r="J12" s="6">
        <v>0</v>
      </c>
      <c r="K12" s="6"/>
      <c r="L12" s="6">
        <v>0</v>
      </c>
      <c r="M12" s="6"/>
      <c r="N12" s="6">
        <v>0</v>
      </c>
      <c r="O12" s="6">
        <f t="shared" si="0"/>
        <v>0.25</v>
      </c>
    </row>
    <row r="13" spans="1:15" s="19" customFormat="1" ht="116.25" customHeight="1" x14ac:dyDescent="0.2">
      <c r="A13" s="11">
        <v>8</v>
      </c>
      <c r="B13" s="11" t="s">
        <v>24</v>
      </c>
      <c r="C13" s="11" t="s">
        <v>35</v>
      </c>
      <c r="D13" s="11" t="s">
        <v>36</v>
      </c>
      <c r="E13" s="11" t="s">
        <v>145</v>
      </c>
      <c r="F13" s="11" t="s">
        <v>56</v>
      </c>
      <c r="G13" s="11" t="s">
        <v>208</v>
      </c>
      <c r="H13" s="13">
        <v>1</v>
      </c>
      <c r="I13" s="13"/>
      <c r="J13" s="13">
        <v>0</v>
      </c>
      <c r="K13" s="13"/>
      <c r="L13" s="13">
        <v>0</v>
      </c>
      <c r="M13" s="13"/>
      <c r="N13" s="13">
        <v>0</v>
      </c>
      <c r="O13" s="13">
        <f t="shared" si="0"/>
        <v>0.25</v>
      </c>
    </row>
    <row r="14" spans="1:15" s="19" customFormat="1" ht="154.5" customHeight="1" x14ac:dyDescent="0.2">
      <c r="A14" s="5">
        <v>9</v>
      </c>
      <c r="B14" s="5" t="s">
        <v>25</v>
      </c>
      <c r="C14" s="5" t="s">
        <v>35</v>
      </c>
      <c r="D14" s="5" t="s">
        <v>36</v>
      </c>
      <c r="E14" s="32" t="s">
        <v>146</v>
      </c>
      <c r="F14" s="5" t="s">
        <v>56</v>
      </c>
      <c r="G14" s="5" t="s">
        <v>209</v>
      </c>
      <c r="H14" s="6">
        <v>1</v>
      </c>
      <c r="I14" s="6"/>
      <c r="J14" s="6">
        <v>0</v>
      </c>
      <c r="K14" s="6"/>
      <c r="L14" s="6">
        <v>0</v>
      </c>
      <c r="M14" s="6"/>
      <c r="N14" s="6">
        <v>0</v>
      </c>
      <c r="O14" s="6">
        <f t="shared" si="0"/>
        <v>0.25</v>
      </c>
    </row>
    <row r="15" spans="1:15" s="19" customFormat="1" ht="122.25" customHeight="1" x14ac:dyDescent="0.2">
      <c r="A15" s="11">
        <v>10</v>
      </c>
      <c r="B15" s="11" t="s">
        <v>26</v>
      </c>
      <c r="C15" s="11" t="s">
        <v>35</v>
      </c>
      <c r="D15" s="11" t="s">
        <v>36</v>
      </c>
      <c r="E15" s="11" t="s">
        <v>147</v>
      </c>
      <c r="F15" s="11" t="s">
        <v>56</v>
      </c>
      <c r="G15" s="11" t="s">
        <v>199</v>
      </c>
      <c r="H15" s="13">
        <v>1</v>
      </c>
      <c r="I15" s="13"/>
      <c r="J15" s="13">
        <v>0</v>
      </c>
      <c r="K15" s="13"/>
      <c r="L15" s="13">
        <v>0</v>
      </c>
      <c r="M15" s="13"/>
      <c r="N15" s="13">
        <v>0</v>
      </c>
      <c r="O15" s="13">
        <f t="shared" si="0"/>
        <v>0.25</v>
      </c>
    </row>
    <row r="16" spans="1:15" s="19" customFormat="1" ht="108.75" customHeight="1" x14ac:dyDescent="0.2">
      <c r="A16" s="5">
        <v>11</v>
      </c>
      <c r="B16" s="8" t="s">
        <v>131</v>
      </c>
      <c r="C16" s="8" t="s">
        <v>35</v>
      </c>
      <c r="D16" s="8" t="s">
        <v>36</v>
      </c>
      <c r="E16" s="8" t="s">
        <v>148</v>
      </c>
      <c r="F16" s="5" t="s">
        <v>56</v>
      </c>
      <c r="G16" s="5" t="s">
        <v>210</v>
      </c>
      <c r="H16" s="6">
        <v>1</v>
      </c>
      <c r="I16" s="6"/>
      <c r="J16" s="6">
        <v>0</v>
      </c>
      <c r="K16" s="6"/>
      <c r="L16" s="6">
        <v>0</v>
      </c>
      <c r="M16" s="6"/>
      <c r="N16" s="6">
        <v>0</v>
      </c>
      <c r="O16" s="6">
        <f t="shared" si="0"/>
        <v>0.25</v>
      </c>
    </row>
    <row r="17" spans="1:15" s="19" customFormat="1" ht="94.9" customHeight="1" x14ac:dyDescent="0.2">
      <c r="A17" s="11">
        <v>12</v>
      </c>
      <c r="B17" s="11" t="s">
        <v>27</v>
      </c>
      <c r="C17" s="11" t="s">
        <v>35</v>
      </c>
      <c r="D17" s="11" t="s">
        <v>36</v>
      </c>
      <c r="E17" s="11" t="s">
        <v>149</v>
      </c>
      <c r="F17" s="11" t="s">
        <v>56</v>
      </c>
      <c r="G17" s="11" t="s">
        <v>211</v>
      </c>
      <c r="H17" s="13">
        <v>1</v>
      </c>
      <c r="I17" s="13"/>
      <c r="J17" s="13">
        <v>0</v>
      </c>
      <c r="K17" s="13"/>
      <c r="L17" s="13">
        <v>0</v>
      </c>
      <c r="M17" s="13"/>
      <c r="N17" s="13">
        <v>0</v>
      </c>
      <c r="O17" s="13">
        <f t="shared" si="0"/>
        <v>0.25</v>
      </c>
    </row>
    <row r="18" spans="1:15" s="19" customFormat="1" ht="120.75" customHeight="1" x14ac:dyDescent="0.2">
      <c r="A18" s="5">
        <v>13</v>
      </c>
      <c r="B18" s="8" t="s">
        <v>38</v>
      </c>
      <c r="C18" s="5" t="s">
        <v>35</v>
      </c>
      <c r="D18" s="5" t="s">
        <v>36</v>
      </c>
      <c r="E18" s="5" t="s">
        <v>150</v>
      </c>
      <c r="F18" s="5" t="s">
        <v>56</v>
      </c>
      <c r="G18" s="5" t="s">
        <v>212</v>
      </c>
      <c r="H18" s="6">
        <v>1</v>
      </c>
      <c r="I18" s="6"/>
      <c r="J18" s="6">
        <v>0</v>
      </c>
      <c r="K18" s="6"/>
      <c r="L18" s="6">
        <v>0</v>
      </c>
      <c r="M18" s="6"/>
      <c r="N18" s="6">
        <v>0</v>
      </c>
      <c r="O18" s="6">
        <f t="shared" si="0"/>
        <v>0.25</v>
      </c>
    </row>
    <row r="19" spans="1:15" s="19" customFormat="1" ht="115.5" customHeight="1" x14ac:dyDescent="0.2">
      <c r="A19" s="11">
        <v>14</v>
      </c>
      <c r="B19" s="11" t="s">
        <v>28</v>
      </c>
      <c r="C19" s="11" t="s">
        <v>35</v>
      </c>
      <c r="D19" s="11" t="s">
        <v>36</v>
      </c>
      <c r="E19" s="11" t="s">
        <v>151</v>
      </c>
      <c r="F19" s="11" t="s">
        <v>56</v>
      </c>
      <c r="G19" s="11" t="s">
        <v>201</v>
      </c>
      <c r="H19" s="13">
        <v>1</v>
      </c>
      <c r="I19" s="13"/>
      <c r="J19" s="13">
        <v>0</v>
      </c>
      <c r="K19" s="13"/>
      <c r="L19" s="13">
        <v>0</v>
      </c>
      <c r="M19" s="13"/>
      <c r="N19" s="13">
        <v>0</v>
      </c>
      <c r="O19" s="13">
        <f t="shared" si="0"/>
        <v>0.25</v>
      </c>
    </row>
    <row r="20" spans="1:15" s="19" customFormat="1" ht="118.5" customHeight="1" x14ac:dyDescent="0.2">
      <c r="A20" s="5">
        <v>15</v>
      </c>
      <c r="B20" s="8" t="s">
        <v>29</v>
      </c>
      <c r="C20" s="5" t="s">
        <v>39</v>
      </c>
      <c r="D20" s="5" t="s">
        <v>40</v>
      </c>
      <c r="E20" s="32" t="s">
        <v>152</v>
      </c>
      <c r="F20" s="5" t="s">
        <v>56</v>
      </c>
      <c r="G20" s="5" t="s">
        <v>213</v>
      </c>
      <c r="H20" s="6">
        <v>1</v>
      </c>
      <c r="I20" s="6"/>
      <c r="J20" s="6">
        <v>0</v>
      </c>
      <c r="K20" s="6"/>
      <c r="L20" s="6">
        <v>0</v>
      </c>
      <c r="M20" s="6"/>
      <c r="N20" s="6">
        <v>0</v>
      </c>
      <c r="O20" s="6">
        <f t="shared" si="0"/>
        <v>0.25</v>
      </c>
    </row>
    <row r="21" spans="1:15" s="19" customFormat="1" ht="126.75" customHeight="1" x14ac:dyDescent="0.2">
      <c r="A21" s="11">
        <v>16</v>
      </c>
      <c r="B21" s="11" t="s">
        <v>132</v>
      </c>
      <c r="C21" s="11" t="s">
        <v>41</v>
      </c>
      <c r="D21" s="11" t="s">
        <v>40</v>
      </c>
      <c r="E21" s="11" t="s">
        <v>153</v>
      </c>
      <c r="F21" s="11" t="s">
        <v>56</v>
      </c>
      <c r="G21" s="11" t="s">
        <v>200</v>
      </c>
      <c r="H21" s="13">
        <v>1</v>
      </c>
      <c r="I21" s="13"/>
      <c r="J21" s="13">
        <v>0</v>
      </c>
      <c r="K21" s="13"/>
      <c r="L21" s="13">
        <v>0</v>
      </c>
      <c r="M21" s="13"/>
      <c r="N21" s="13">
        <v>0</v>
      </c>
      <c r="O21" s="13">
        <f t="shared" si="0"/>
        <v>0.25</v>
      </c>
    </row>
    <row r="22" spans="1:15" s="19" customFormat="1" ht="84.75" customHeight="1" x14ac:dyDescent="0.2">
      <c r="A22" s="5">
        <v>17</v>
      </c>
      <c r="B22" s="8" t="s">
        <v>30</v>
      </c>
      <c r="C22" s="5" t="s">
        <v>35</v>
      </c>
      <c r="D22" s="5" t="s">
        <v>36</v>
      </c>
      <c r="E22" s="32" t="s">
        <v>154</v>
      </c>
      <c r="F22" s="5" t="s">
        <v>56</v>
      </c>
      <c r="G22" s="5" t="s">
        <v>216</v>
      </c>
      <c r="H22" s="6">
        <v>1</v>
      </c>
      <c r="I22" s="6"/>
      <c r="J22" s="6">
        <v>0</v>
      </c>
      <c r="K22" s="6"/>
      <c r="L22" s="6">
        <v>0</v>
      </c>
      <c r="M22" s="6"/>
      <c r="N22" s="6">
        <v>0</v>
      </c>
      <c r="O22" s="6">
        <f t="shared" si="0"/>
        <v>0.25</v>
      </c>
    </row>
    <row r="23" spans="1:15" s="19" customFormat="1" ht="108.75" customHeight="1" x14ac:dyDescent="0.2">
      <c r="A23" s="11">
        <v>18</v>
      </c>
      <c r="B23" s="11" t="s">
        <v>31</v>
      </c>
      <c r="C23" s="11" t="s">
        <v>35</v>
      </c>
      <c r="D23" s="11" t="s">
        <v>40</v>
      </c>
      <c r="E23" s="11" t="s">
        <v>155</v>
      </c>
      <c r="F23" s="11" t="s">
        <v>56</v>
      </c>
      <c r="G23" s="11" t="s">
        <v>214</v>
      </c>
      <c r="H23" s="13">
        <v>1</v>
      </c>
      <c r="I23" s="13"/>
      <c r="J23" s="13">
        <v>0</v>
      </c>
      <c r="K23" s="13"/>
      <c r="L23" s="13">
        <v>0</v>
      </c>
      <c r="M23" s="13"/>
      <c r="N23" s="13">
        <v>0</v>
      </c>
      <c r="O23" s="13">
        <f t="shared" si="0"/>
        <v>0.25</v>
      </c>
    </row>
    <row r="24" spans="1:15" s="19" customFormat="1" ht="60" customHeight="1" x14ac:dyDescent="0.2">
      <c r="A24" s="5">
        <v>19</v>
      </c>
      <c r="B24" s="5" t="s">
        <v>133</v>
      </c>
      <c r="C24" s="5" t="s">
        <v>35</v>
      </c>
      <c r="D24" s="5" t="s">
        <v>36</v>
      </c>
      <c r="E24" s="32" t="s">
        <v>156</v>
      </c>
      <c r="F24" s="5" t="s">
        <v>56</v>
      </c>
      <c r="G24" s="5" t="s">
        <v>215</v>
      </c>
      <c r="H24" s="6">
        <v>1</v>
      </c>
      <c r="I24" s="6"/>
      <c r="J24" s="6">
        <v>0</v>
      </c>
      <c r="K24" s="6"/>
      <c r="L24" s="6">
        <v>0</v>
      </c>
      <c r="M24" s="6"/>
      <c r="N24" s="6">
        <v>0</v>
      </c>
      <c r="O24" s="6">
        <f t="shared" si="0"/>
        <v>0.25</v>
      </c>
    </row>
    <row r="25" spans="1:15" s="19" customFormat="1" ht="106.5" customHeight="1" x14ac:dyDescent="0.2">
      <c r="A25" s="11">
        <v>20</v>
      </c>
      <c r="B25" s="11" t="s">
        <v>42</v>
      </c>
      <c r="C25" s="11" t="s">
        <v>35</v>
      </c>
      <c r="D25" s="11" t="s">
        <v>36</v>
      </c>
      <c r="E25" s="11" t="s">
        <v>157</v>
      </c>
      <c r="F25" s="11" t="s">
        <v>56</v>
      </c>
      <c r="G25" s="11" t="s">
        <v>217</v>
      </c>
      <c r="H25" s="13">
        <v>1</v>
      </c>
      <c r="I25" s="13"/>
      <c r="J25" s="13">
        <v>0</v>
      </c>
      <c r="K25" s="13"/>
      <c r="L25" s="13">
        <v>0</v>
      </c>
      <c r="M25" s="13"/>
      <c r="N25" s="13">
        <v>0</v>
      </c>
      <c r="O25" s="13">
        <f t="shared" si="0"/>
        <v>0.25</v>
      </c>
    </row>
    <row r="26" spans="1:15" s="19" customFormat="1" ht="92.25" customHeight="1" x14ac:dyDescent="0.2">
      <c r="A26" s="5">
        <v>21</v>
      </c>
      <c r="B26" s="5" t="s">
        <v>134</v>
      </c>
      <c r="C26" s="5" t="s">
        <v>35</v>
      </c>
      <c r="D26" s="5" t="s">
        <v>36</v>
      </c>
      <c r="E26" s="32" t="s">
        <v>158</v>
      </c>
      <c r="F26" s="5" t="s">
        <v>56</v>
      </c>
      <c r="G26" s="5" t="s">
        <v>218</v>
      </c>
      <c r="H26" s="6">
        <v>1</v>
      </c>
      <c r="I26" s="6"/>
      <c r="J26" s="6">
        <v>0</v>
      </c>
      <c r="K26" s="6"/>
      <c r="L26" s="6">
        <v>0</v>
      </c>
      <c r="M26" s="6"/>
      <c r="N26" s="6">
        <v>0</v>
      </c>
      <c r="O26" s="6">
        <f t="shared" si="0"/>
        <v>0.25</v>
      </c>
    </row>
    <row r="27" spans="1:15" s="19" customFormat="1" ht="103.5" customHeight="1" x14ac:dyDescent="0.2">
      <c r="A27" s="11">
        <v>22</v>
      </c>
      <c r="B27" s="11" t="s">
        <v>135</v>
      </c>
      <c r="C27" s="11" t="s">
        <v>35</v>
      </c>
      <c r="D27" s="11" t="s">
        <v>36</v>
      </c>
      <c r="E27" s="11" t="s">
        <v>159</v>
      </c>
      <c r="F27" s="11" t="s">
        <v>56</v>
      </c>
      <c r="G27" s="11" t="s">
        <v>219</v>
      </c>
      <c r="H27" s="13">
        <v>1</v>
      </c>
      <c r="I27" s="13"/>
      <c r="J27" s="13">
        <v>0</v>
      </c>
      <c r="K27" s="13"/>
      <c r="L27" s="13">
        <v>0</v>
      </c>
      <c r="M27" s="13"/>
      <c r="N27" s="13">
        <v>0</v>
      </c>
      <c r="O27" s="13">
        <f t="shared" si="0"/>
        <v>0.25</v>
      </c>
    </row>
    <row r="28" spans="1:15" s="19" customFormat="1" ht="90" customHeight="1" x14ac:dyDescent="0.2">
      <c r="A28" s="5">
        <v>23</v>
      </c>
      <c r="B28" s="5" t="s">
        <v>136</v>
      </c>
      <c r="C28" s="5" t="s">
        <v>35</v>
      </c>
      <c r="D28" s="5" t="s">
        <v>37</v>
      </c>
      <c r="E28" s="32" t="s">
        <v>160</v>
      </c>
      <c r="F28" s="5" t="s">
        <v>56</v>
      </c>
      <c r="G28" s="5" t="s">
        <v>220</v>
      </c>
      <c r="H28" s="6">
        <v>1</v>
      </c>
      <c r="I28" s="6"/>
      <c r="J28" s="6">
        <v>0</v>
      </c>
      <c r="K28" s="6"/>
      <c r="L28" s="6">
        <v>0</v>
      </c>
      <c r="M28" s="6"/>
      <c r="N28" s="6">
        <v>0</v>
      </c>
      <c r="O28" s="6">
        <f t="shared" si="0"/>
        <v>0.25</v>
      </c>
    </row>
    <row r="29" spans="1:15" s="19" customFormat="1" ht="90" customHeight="1" x14ac:dyDescent="0.2">
      <c r="A29" s="11">
        <v>24</v>
      </c>
      <c r="B29" s="11" t="s">
        <v>137</v>
      </c>
      <c r="C29" s="11" t="s">
        <v>35</v>
      </c>
      <c r="D29" s="11" t="s">
        <v>36</v>
      </c>
      <c r="E29" s="11" t="s">
        <v>161</v>
      </c>
      <c r="F29" s="11" t="s">
        <v>56</v>
      </c>
      <c r="G29" s="11" t="s">
        <v>221</v>
      </c>
      <c r="H29" s="13">
        <v>1</v>
      </c>
      <c r="I29" s="13"/>
      <c r="J29" s="13">
        <v>0</v>
      </c>
      <c r="K29" s="13"/>
      <c r="L29" s="13">
        <v>0</v>
      </c>
      <c r="M29" s="13"/>
      <c r="N29" s="13">
        <v>0</v>
      </c>
      <c r="O29" s="13">
        <f t="shared" si="0"/>
        <v>0.25</v>
      </c>
    </row>
    <row r="30" spans="1:15" s="19" customFormat="1" ht="102.75" customHeight="1" x14ac:dyDescent="0.2">
      <c r="A30" s="5">
        <v>25</v>
      </c>
      <c r="B30" s="5" t="s">
        <v>138</v>
      </c>
      <c r="C30" s="5" t="s">
        <v>35</v>
      </c>
      <c r="D30" s="5" t="s">
        <v>36</v>
      </c>
      <c r="E30" s="32" t="s">
        <v>162</v>
      </c>
      <c r="F30" s="5" t="s">
        <v>56</v>
      </c>
      <c r="G30" s="5" t="s">
        <v>222</v>
      </c>
      <c r="H30" s="6">
        <v>1</v>
      </c>
      <c r="I30" s="6"/>
      <c r="J30" s="6">
        <v>0</v>
      </c>
      <c r="K30" s="6"/>
      <c r="L30" s="6">
        <v>0</v>
      </c>
      <c r="M30" s="6"/>
      <c r="N30" s="6">
        <v>0</v>
      </c>
      <c r="O30" s="6">
        <f t="shared" si="0"/>
        <v>0.25</v>
      </c>
    </row>
    <row r="31" spans="1:15" s="19" customFormat="1" ht="107.25" customHeight="1" x14ac:dyDescent="0.2">
      <c r="A31" s="11">
        <v>26</v>
      </c>
      <c r="B31" s="11" t="s">
        <v>43</v>
      </c>
      <c r="C31" s="11" t="s">
        <v>35</v>
      </c>
      <c r="D31" s="11" t="s">
        <v>36</v>
      </c>
      <c r="E31" s="11" t="s">
        <v>163</v>
      </c>
      <c r="F31" s="11" t="s">
        <v>56</v>
      </c>
      <c r="G31" s="11" t="s">
        <v>223</v>
      </c>
      <c r="H31" s="13">
        <v>1</v>
      </c>
      <c r="I31" s="13"/>
      <c r="J31" s="13">
        <v>0</v>
      </c>
      <c r="K31" s="13"/>
      <c r="L31" s="13">
        <v>0</v>
      </c>
      <c r="M31" s="13"/>
      <c r="N31" s="13">
        <v>0</v>
      </c>
      <c r="O31" s="13">
        <f t="shared" si="0"/>
        <v>0.25</v>
      </c>
    </row>
    <row r="32" spans="1:15" s="19" customFormat="1" ht="110.25" customHeight="1" x14ac:dyDescent="0.2">
      <c r="A32" s="5">
        <v>27</v>
      </c>
      <c r="B32" s="5" t="s">
        <v>139</v>
      </c>
      <c r="C32" s="5" t="s">
        <v>35</v>
      </c>
      <c r="D32" s="5" t="s">
        <v>36</v>
      </c>
      <c r="E32" s="32" t="s">
        <v>164</v>
      </c>
      <c r="F32" s="5" t="s">
        <v>56</v>
      </c>
      <c r="G32" s="5" t="s">
        <v>224</v>
      </c>
      <c r="H32" s="6">
        <v>1</v>
      </c>
      <c r="I32" s="6"/>
      <c r="J32" s="6">
        <v>0</v>
      </c>
      <c r="K32" s="6"/>
      <c r="L32" s="6">
        <v>0</v>
      </c>
      <c r="M32" s="6"/>
      <c r="N32" s="6">
        <v>0</v>
      </c>
      <c r="O32" s="6">
        <f t="shared" si="0"/>
        <v>0.25</v>
      </c>
    </row>
    <row r="33" spans="7:14" ht="67.5" customHeight="1" x14ac:dyDescent="0.2">
      <c r="G33" s="21" t="s">
        <v>100</v>
      </c>
      <c r="H33" s="22">
        <f>AVERAGE(H6:H32)</f>
        <v>1</v>
      </c>
      <c r="I33" s="20"/>
      <c r="J33" s="22">
        <f>AVERAGE(J6:J32)</f>
        <v>0</v>
      </c>
      <c r="K33" s="20"/>
      <c r="L33" s="22">
        <f>AVERAGE(L6:L32)</f>
        <v>0</v>
      </c>
      <c r="M33" s="20"/>
      <c r="N33" s="22">
        <f>AVERAGE(N6:N32)</f>
        <v>0</v>
      </c>
    </row>
  </sheetData>
  <autoFilter ref="A1:O3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4">
    <mergeCell ref="A1:B2"/>
    <mergeCell ref="C1:M2"/>
    <mergeCell ref="A3:O3"/>
    <mergeCell ref="A4:O4"/>
  </mergeCells>
  <conditionalFormatting sqref="O2">
    <cfRule type="cellIs" dxfId="8" priority="1" operator="greaterThan">
      <formula>0.89</formula>
    </cfRule>
    <cfRule type="cellIs" dxfId="7" priority="2" operator="between">
      <formula>0.7</formula>
      <formula>0.89</formula>
    </cfRule>
    <cfRule type="cellIs" dxfId="6" priority="3" operator="lessThan">
      <formula>0.7</formula>
    </cfRule>
  </conditionalFormatting>
  <pageMargins left="0.7" right="0.7" top="0.75" bottom="0.75" header="0.3" footer="0.3"/>
  <pageSetup scale="2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zoomScale="60" zoomScaleNormal="60" workbookViewId="0">
      <selection activeCell="B6" sqref="B6"/>
    </sheetView>
  </sheetViews>
  <sheetFormatPr baseColWidth="10" defaultColWidth="11.42578125" defaultRowHeight="15" x14ac:dyDescent="0.2"/>
  <cols>
    <col min="1" max="1" width="24.140625" style="17" bestFit="1" customWidth="1"/>
    <col min="2" max="2" width="58.85546875" style="18" customWidth="1"/>
    <col min="3" max="3" width="27" style="18" customWidth="1"/>
    <col min="4" max="4" width="27.28515625" style="18" customWidth="1"/>
    <col min="5" max="5" width="51.5703125" style="16" customWidth="1"/>
    <col min="6" max="6" width="25.5703125" style="16" customWidth="1"/>
    <col min="7" max="7" width="48" style="16" customWidth="1"/>
    <col min="8" max="8" width="26.5703125" style="16" customWidth="1"/>
    <col min="9" max="9" width="48" style="16" customWidth="1"/>
    <col min="10" max="10" width="25.42578125" style="16" customWidth="1"/>
    <col min="11" max="11" width="48" style="16" customWidth="1"/>
    <col min="12" max="12" width="30.28515625" style="16" customWidth="1"/>
    <col min="13" max="13" width="51.28515625" style="16" customWidth="1"/>
    <col min="14" max="14" width="27.7109375" style="16" customWidth="1"/>
    <col min="15" max="15" width="32.140625" style="16" customWidth="1"/>
    <col min="16" max="16384" width="11.42578125" style="16"/>
  </cols>
  <sheetData>
    <row r="1" spans="1:15" s="14" customFormat="1" ht="95.1" customHeight="1" x14ac:dyDescent="0.3">
      <c r="A1" s="38"/>
      <c r="B1" s="39"/>
      <c r="C1" s="42" t="s">
        <v>46</v>
      </c>
      <c r="D1" s="43"/>
      <c r="E1" s="43"/>
      <c r="F1" s="43"/>
      <c r="G1" s="43"/>
      <c r="H1" s="43"/>
      <c r="I1" s="43"/>
      <c r="J1" s="43"/>
      <c r="K1" s="43"/>
      <c r="L1" s="43"/>
      <c r="M1" s="44"/>
      <c r="N1" s="3" t="s">
        <v>47</v>
      </c>
      <c r="O1" s="3" t="s">
        <v>102</v>
      </c>
    </row>
    <row r="2" spans="1:15" s="14" customFormat="1" ht="39.950000000000003" customHeight="1" x14ac:dyDescent="0.3">
      <c r="A2" s="40"/>
      <c r="B2" s="41"/>
      <c r="C2" s="45"/>
      <c r="D2" s="46"/>
      <c r="E2" s="46"/>
      <c r="F2" s="46"/>
      <c r="G2" s="46"/>
      <c r="H2" s="46"/>
      <c r="I2" s="46"/>
      <c r="J2" s="46"/>
      <c r="K2" s="46"/>
      <c r="L2" s="46"/>
      <c r="M2" s="47"/>
      <c r="N2" s="9">
        <v>1</v>
      </c>
      <c r="O2" s="9">
        <f>AVERAGE(O6:O12)</f>
        <v>0.25</v>
      </c>
    </row>
    <row r="3" spans="1:15" s="14" customFormat="1" ht="50.1" customHeight="1" x14ac:dyDescent="0.3">
      <c r="A3" s="48" t="s">
        <v>62</v>
      </c>
      <c r="B3" s="48"/>
      <c r="C3" s="48"/>
      <c r="D3" s="48"/>
      <c r="E3" s="48"/>
      <c r="F3" s="48"/>
      <c r="G3" s="48"/>
      <c r="H3" s="48"/>
      <c r="I3" s="48"/>
      <c r="J3" s="48"/>
      <c r="K3" s="48"/>
      <c r="L3" s="48"/>
      <c r="M3" s="48"/>
      <c r="N3" s="48"/>
      <c r="O3" s="48"/>
    </row>
    <row r="4" spans="1:15" s="14" customFormat="1" ht="50.1" customHeight="1" x14ac:dyDescent="0.3">
      <c r="A4" s="49" t="s">
        <v>75</v>
      </c>
      <c r="B4" s="50"/>
      <c r="C4" s="50"/>
      <c r="D4" s="50"/>
      <c r="E4" s="50"/>
      <c r="F4" s="50"/>
      <c r="G4" s="50"/>
      <c r="H4" s="50"/>
      <c r="I4" s="50"/>
      <c r="J4" s="50"/>
      <c r="K4" s="50"/>
      <c r="L4" s="50"/>
      <c r="M4" s="50"/>
      <c r="N4" s="50"/>
      <c r="O4" s="51"/>
    </row>
    <row r="5" spans="1:15" s="15" customFormat="1" ht="99.95" customHeight="1" x14ac:dyDescent="0.25">
      <c r="A5" s="1" t="s">
        <v>44</v>
      </c>
      <c r="B5" s="2" t="s">
        <v>112</v>
      </c>
      <c r="C5" s="2" t="s">
        <v>0</v>
      </c>
      <c r="D5" s="2" t="s">
        <v>1</v>
      </c>
      <c r="E5" s="1" t="s">
        <v>2</v>
      </c>
      <c r="F5" s="2" t="s">
        <v>3</v>
      </c>
      <c r="G5" s="2" t="s">
        <v>49</v>
      </c>
      <c r="H5" s="2" t="s">
        <v>48</v>
      </c>
      <c r="I5" s="2" t="s">
        <v>50</v>
      </c>
      <c r="J5" s="2" t="s">
        <v>51</v>
      </c>
      <c r="K5" s="2" t="s">
        <v>52</v>
      </c>
      <c r="L5" s="2" t="s">
        <v>53</v>
      </c>
      <c r="M5" s="2" t="s">
        <v>54</v>
      </c>
      <c r="N5" s="2" t="s">
        <v>55</v>
      </c>
      <c r="O5" s="2" t="s">
        <v>101</v>
      </c>
    </row>
    <row r="6" spans="1:15" s="19" customFormat="1" ht="138" customHeight="1" x14ac:dyDescent="0.2">
      <c r="A6" s="7">
        <v>1</v>
      </c>
      <c r="B6" s="8" t="s">
        <v>16</v>
      </c>
      <c r="C6" s="8" t="s">
        <v>66</v>
      </c>
      <c r="D6" s="8" t="s">
        <v>13</v>
      </c>
      <c r="E6" s="8" t="s">
        <v>67</v>
      </c>
      <c r="F6" s="5" t="s">
        <v>56</v>
      </c>
      <c r="G6" s="5" t="s">
        <v>195</v>
      </c>
      <c r="H6" s="6">
        <v>1</v>
      </c>
      <c r="I6" s="6"/>
      <c r="J6" s="6">
        <v>0</v>
      </c>
      <c r="K6" s="6"/>
      <c r="L6" s="6">
        <v>0</v>
      </c>
      <c r="M6" s="6"/>
      <c r="N6" s="6">
        <v>0</v>
      </c>
      <c r="O6" s="6">
        <f t="shared" ref="O6:O12" si="0">AVERAGE(H6,J6,L6,N6)</f>
        <v>0.25</v>
      </c>
    </row>
    <row r="7" spans="1:15" s="19" customFormat="1" ht="120" customHeight="1" x14ac:dyDescent="0.2">
      <c r="A7" s="10">
        <v>2</v>
      </c>
      <c r="B7" s="11" t="s">
        <v>72</v>
      </c>
      <c r="C7" s="11" t="s">
        <v>66</v>
      </c>
      <c r="D7" s="11" t="s">
        <v>13</v>
      </c>
      <c r="E7" s="11" t="s">
        <v>165</v>
      </c>
      <c r="F7" s="11" t="s">
        <v>56</v>
      </c>
      <c r="G7" s="11" t="s">
        <v>192</v>
      </c>
      <c r="H7" s="13">
        <v>1</v>
      </c>
      <c r="I7" s="13"/>
      <c r="J7" s="13">
        <v>0</v>
      </c>
      <c r="K7" s="13"/>
      <c r="L7" s="13">
        <v>0</v>
      </c>
      <c r="M7" s="13"/>
      <c r="N7" s="13">
        <v>0</v>
      </c>
      <c r="O7" s="13">
        <f t="shared" si="0"/>
        <v>0.25</v>
      </c>
    </row>
    <row r="8" spans="1:15" s="19" customFormat="1" ht="111" customHeight="1" x14ac:dyDescent="0.2">
      <c r="A8" s="7">
        <v>3</v>
      </c>
      <c r="B8" s="8" t="s">
        <v>63</v>
      </c>
      <c r="C8" s="8" t="s">
        <v>66</v>
      </c>
      <c r="D8" s="8" t="s">
        <v>13</v>
      </c>
      <c r="E8" s="8" t="s">
        <v>68</v>
      </c>
      <c r="F8" s="5" t="s">
        <v>56</v>
      </c>
      <c r="G8" s="5" t="s">
        <v>196</v>
      </c>
      <c r="H8" s="6">
        <v>1</v>
      </c>
      <c r="I8" s="6"/>
      <c r="J8" s="6">
        <v>0</v>
      </c>
      <c r="K8" s="6"/>
      <c r="L8" s="6">
        <v>0</v>
      </c>
      <c r="M8" s="6"/>
      <c r="N8" s="6">
        <v>0</v>
      </c>
      <c r="O8" s="6">
        <f t="shared" si="0"/>
        <v>0.25</v>
      </c>
    </row>
    <row r="9" spans="1:15" s="19" customFormat="1" ht="110.25" customHeight="1" x14ac:dyDescent="0.2">
      <c r="A9" s="10">
        <v>4</v>
      </c>
      <c r="B9" s="11" t="s">
        <v>64</v>
      </c>
      <c r="C9" s="11" t="s">
        <v>66</v>
      </c>
      <c r="D9" s="11" t="s">
        <v>13</v>
      </c>
      <c r="E9" s="11" t="s">
        <v>33</v>
      </c>
      <c r="F9" s="11" t="s">
        <v>56</v>
      </c>
      <c r="G9" s="11" t="s">
        <v>197</v>
      </c>
      <c r="H9" s="13">
        <v>1</v>
      </c>
      <c r="I9" s="13"/>
      <c r="J9" s="13">
        <v>0</v>
      </c>
      <c r="K9" s="13"/>
      <c r="L9" s="13">
        <v>0</v>
      </c>
      <c r="M9" s="13"/>
      <c r="N9" s="13">
        <v>0</v>
      </c>
      <c r="O9" s="13">
        <f t="shared" si="0"/>
        <v>0.25</v>
      </c>
    </row>
    <row r="10" spans="1:15" s="19" customFormat="1" ht="111.75" customHeight="1" x14ac:dyDescent="0.2">
      <c r="A10" s="7">
        <v>5</v>
      </c>
      <c r="B10" s="8" t="s">
        <v>65</v>
      </c>
      <c r="C10" s="8" t="s">
        <v>66</v>
      </c>
      <c r="D10" s="8" t="s">
        <v>32</v>
      </c>
      <c r="E10" s="8" t="s">
        <v>69</v>
      </c>
      <c r="F10" s="5" t="s">
        <v>56</v>
      </c>
      <c r="G10" s="5" t="s">
        <v>198</v>
      </c>
      <c r="H10" s="6">
        <v>1</v>
      </c>
      <c r="I10" s="6"/>
      <c r="J10" s="6">
        <v>0</v>
      </c>
      <c r="K10" s="6"/>
      <c r="L10" s="6">
        <v>0</v>
      </c>
      <c r="M10" s="6"/>
      <c r="N10" s="6">
        <v>0</v>
      </c>
      <c r="O10" s="6">
        <f t="shared" si="0"/>
        <v>0.25</v>
      </c>
    </row>
    <row r="11" spans="1:15" s="19" customFormat="1" ht="147.75" customHeight="1" x14ac:dyDescent="0.2">
      <c r="A11" s="10">
        <v>6</v>
      </c>
      <c r="B11" s="11" t="s">
        <v>17</v>
      </c>
      <c r="C11" s="11" t="s">
        <v>66</v>
      </c>
      <c r="D11" s="11" t="s">
        <v>167</v>
      </c>
      <c r="E11" s="11" t="s">
        <v>166</v>
      </c>
      <c r="F11" s="11" t="s">
        <v>56</v>
      </c>
      <c r="G11" s="11" t="s">
        <v>193</v>
      </c>
      <c r="H11" s="13">
        <v>1</v>
      </c>
      <c r="I11" s="13"/>
      <c r="J11" s="13">
        <v>0</v>
      </c>
      <c r="K11" s="13"/>
      <c r="L11" s="13">
        <v>0</v>
      </c>
      <c r="M11" s="13"/>
      <c r="N11" s="13">
        <v>0</v>
      </c>
      <c r="O11" s="13">
        <f t="shared" si="0"/>
        <v>0.25</v>
      </c>
    </row>
    <row r="12" spans="1:15" s="19" customFormat="1" ht="72.75" customHeight="1" x14ac:dyDescent="0.2">
      <c r="A12" s="4">
        <v>7</v>
      </c>
      <c r="B12" s="5" t="s">
        <v>71</v>
      </c>
      <c r="C12" s="8" t="s">
        <v>66</v>
      </c>
      <c r="D12" s="8" t="s">
        <v>167</v>
      </c>
      <c r="E12" s="5" t="s">
        <v>70</v>
      </c>
      <c r="F12" s="5" t="s">
        <v>56</v>
      </c>
      <c r="G12" s="5" t="s">
        <v>194</v>
      </c>
      <c r="H12" s="6">
        <v>1</v>
      </c>
      <c r="I12" s="6"/>
      <c r="J12" s="6">
        <v>0</v>
      </c>
      <c r="K12" s="6"/>
      <c r="L12" s="6">
        <v>0</v>
      </c>
      <c r="M12" s="6"/>
      <c r="N12" s="6">
        <v>0</v>
      </c>
      <c r="O12" s="6">
        <f t="shared" si="0"/>
        <v>0.25</v>
      </c>
    </row>
    <row r="13" spans="1:15" ht="93.75" customHeight="1" x14ac:dyDescent="0.2">
      <c r="G13" s="21" t="s">
        <v>100</v>
      </c>
      <c r="H13" s="22">
        <f>AVERAGE(H6:H12)</f>
        <v>1</v>
      </c>
      <c r="I13" s="20"/>
      <c r="J13" s="22">
        <f>AVERAGE(J6:J12)</f>
        <v>0</v>
      </c>
      <c r="K13" s="20"/>
      <c r="L13" s="22">
        <f>AVERAGE(L6:L12)</f>
        <v>0</v>
      </c>
      <c r="M13" s="20"/>
      <c r="N13" s="22">
        <f>AVERAGE(N6:N12)</f>
        <v>0</v>
      </c>
    </row>
  </sheetData>
  <autoFilter ref="A1:O1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4">
    <mergeCell ref="A1:B2"/>
    <mergeCell ref="C1:M2"/>
    <mergeCell ref="A3:O3"/>
    <mergeCell ref="A4:O4"/>
  </mergeCells>
  <conditionalFormatting sqref="O2">
    <cfRule type="cellIs" dxfId="5" priority="1" operator="greaterThan">
      <formula>0.89</formula>
    </cfRule>
    <cfRule type="cellIs" dxfId="4" priority="2" operator="between">
      <formula>0.7</formula>
      <formula>0.89</formula>
    </cfRule>
    <cfRule type="cellIs" dxfId="3" priority="3" operator="lessThan">
      <formula>0.7</formula>
    </cfRule>
  </conditionalFormatting>
  <pageMargins left="0.7" right="0.7" top="0.75" bottom="0.75" header="0.3" footer="0.3"/>
  <pageSetup scale="2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zoomScale="60" zoomScaleNormal="60" workbookViewId="0">
      <selection sqref="A1:B2"/>
    </sheetView>
  </sheetViews>
  <sheetFormatPr baseColWidth="10" defaultColWidth="11.42578125" defaultRowHeight="15" x14ac:dyDescent="0.2"/>
  <cols>
    <col min="1" max="1" width="24.140625" style="17" bestFit="1" customWidth="1"/>
    <col min="2" max="2" width="58.85546875" style="18" customWidth="1"/>
    <col min="3" max="3" width="27" style="18" customWidth="1"/>
    <col min="4" max="4" width="27.28515625" style="18" customWidth="1"/>
    <col min="5" max="5" width="51.5703125" style="16" customWidth="1"/>
    <col min="6" max="6" width="25.5703125" style="16" customWidth="1"/>
    <col min="7" max="7" width="48" style="16" customWidth="1"/>
    <col min="8" max="8" width="26.5703125" style="16" customWidth="1"/>
    <col min="9" max="9" width="48" style="16" customWidth="1"/>
    <col min="10" max="10" width="25.42578125" style="16" customWidth="1"/>
    <col min="11" max="11" width="48" style="16" customWidth="1"/>
    <col min="12" max="12" width="30.28515625" style="16" customWidth="1"/>
    <col min="13" max="13" width="51.28515625" style="16" customWidth="1"/>
    <col min="14" max="14" width="27.7109375" style="16" customWidth="1"/>
    <col min="15" max="15" width="32.140625" style="16" customWidth="1"/>
    <col min="16" max="16384" width="11.42578125" style="16"/>
  </cols>
  <sheetData>
    <row r="1" spans="1:15" s="14" customFormat="1" ht="95.1" customHeight="1" x14ac:dyDescent="0.3">
      <c r="A1" s="38"/>
      <c r="B1" s="39"/>
      <c r="C1" s="42" t="s">
        <v>46</v>
      </c>
      <c r="D1" s="43"/>
      <c r="E1" s="43"/>
      <c r="F1" s="43"/>
      <c r="G1" s="43"/>
      <c r="H1" s="43"/>
      <c r="I1" s="43"/>
      <c r="J1" s="43"/>
      <c r="K1" s="43"/>
      <c r="L1" s="43"/>
      <c r="M1" s="44"/>
      <c r="N1" s="3" t="s">
        <v>47</v>
      </c>
      <c r="O1" s="3" t="s">
        <v>102</v>
      </c>
    </row>
    <row r="2" spans="1:15" s="14" customFormat="1" ht="39.950000000000003" customHeight="1" x14ac:dyDescent="0.3">
      <c r="A2" s="40"/>
      <c r="B2" s="41"/>
      <c r="C2" s="45"/>
      <c r="D2" s="46"/>
      <c r="E2" s="46"/>
      <c r="F2" s="46"/>
      <c r="G2" s="46"/>
      <c r="H2" s="46"/>
      <c r="I2" s="46"/>
      <c r="J2" s="46"/>
      <c r="K2" s="46"/>
      <c r="L2" s="46"/>
      <c r="M2" s="47"/>
      <c r="N2" s="9">
        <v>1</v>
      </c>
      <c r="O2" s="9">
        <f>AVERAGE(O6:O23)</f>
        <v>0.22058823529411764</v>
      </c>
    </row>
    <row r="3" spans="1:15" s="14" customFormat="1" ht="50.1" customHeight="1" x14ac:dyDescent="0.3">
      <c r="A3" s="48" t="s">
        <v>45</v>
      </c>
      <c r="B3" s="48"/>
      <c r="C3" s="48"/>
      <c r="D3" s="48"/>
      <c r="E3" s="48"/>
      <c r="F3" s="48"/>
      <c r="G3" s="48"/>
      <c r="H3" s="48"/>
      <c r="I3" s="48"/>
      <c r="J3" s="48"/>
      <c r="K3" s="48"/>
      <c r="L3" s="48"/>
      <c r="M3" s="48"/>
      <c r="N3" s="48"/>
      <c r="O3" s="48"/>
    </row>
    <row r="4" spans="1:15" s="14" customFormat="1" ht="50.1" customHeight="1" x14ac:dyDescent="0.3">
      <c r="A4" s="49" t="s">
        <v>76</v>
      </c>
      <c r="B4" s="50"/>
      <c r="C4" s="50"/>
      <c r="D4" s="50"/>
      <c r="E4" s="50"/>
      <c r="F4" s="50"/>
      <c r="G4" s="50"/>
      <c r="H4" s="50"/>
      <c r="I4" s="50"/>
      <c r="J4" s="50"/>
      <c r="K4" s="50"/>
      <c r="L4" s="50"/>
      <c r="M4" s="50"/>
      <c r="N4" s="50"/>
      <c r="O4" s="51"/>
    </row>
    <row r="5" spans="1:15" s="15" customFormat="1" ht="99.95" customHeight="1" x14ac:dyDescent="0.25">
      <c r="A5" s="1" t="s">
        <v>44</v>
      </c>
      <c r="B5" s="2" t="s">
        <v>112</v>
      </c>
      <c r="C5" s="2" t="s">
        <v>0</v>
      </c>
      <c r="D5" s="2" t="s">
        <v>1</v>
      </c>
      <c r="E5" s="1" t="s">
        <v>2</v>
      </c>
      <c r="F5" s="2" t="s">
        <v>3</v>
      </c>
      <c r="G5" s="2" t="s">
        <v>49</v>
      </c>
      <c r="H5" s="2" t="s">
        <v>48</v>
      </c>
      <c r="I5" s="2" t="s">
        <v>50</v>
      </c>
      <c r="J5" s="2" t="s">
        <v>51</v>
      </c>
      <c r="K5" s="2" t="s">
        <v>52</v>
      </c>
      <c r="L5" s="2" t="s">
        <v>53</v>
      </c>
      <c r="M5" s="2" t="s">
        <v>54</v>
      </c>
      <c r="N5" s="2" t="s">
        <v>55</v>
      </c>
      <c r="O5" s="2" t="s">
        <v>101</v>
      </c>
    </row>
    <row r="6" spans="1:15" ht="87" customHeight="1" x14ac:dyDescent="0.2">
      <c r="A6" s="4">
        <v>1</v>
      </c>
      <c r="B6" s="5" t="s">
        <v>77</v>
      </c>
      <c r="C6" s="5" t="s">
        <v>113</v>
      </c>
      <c r="D6" s="5" t="s">
        <v>4</v>
      </c>
      <c r="E6" s="56" t="s">
        <v>129</v>
      </c>
      <c r="F6" s="5" t="s">
        <v>56</v>
      </c>
      <c r="G6" s="52" t="s">
        <v>175</v>
      </c>
      <c r="H6" s="54">
        <v>1</v>
      </c>
      <c r="I6" s="54"/>
      <c r="J6" s="54">
        <v>0</v>
      </c>
      <c r="K6" s="54"/>
      <c r="L6" s="54">
        <v>0</v>
      </c>
      <c r="M6" s="54"/>
      <c r="N6" s="54">
        <v>0</v>
      </c>
      <c r="O6" s="54">
        <f>AVERAGE(H6,J6,L6,N6)</f>
        <v>0.25</v>
      </c>
    </row>
    <row r="7" spans="1:15" ht="118.5" customHeight="1" x14ac:dyDescent="0.2">
      <c r="A7" s="4">
        <v>2</v>
      </c>
      <c r="B7" s="5" t="s">
        <v>78</v>
      </c>
      <c r="C7" s="32" t="s">
        <v>113</v>
      </c>
      <c r="D7" s="5" t="s">
        <v>4</v>
      </c>
      <c r="E7" s="56"/>
      <c r="F7" s="5" t="s">
        <v>56</v>
      </c>
      <c r="G7" s="53"/>
      <c r="H7" s="55"/>
      <c r="I7" s="55"/>
      <c r="J7" s="55"/>
      <c r="K7" s="55"/>
      <c r="L7" s="55"/>
      <c r="M7" s="55"/>
      <c r="N7" s="55"/>
      <c r="O7" s="55"/>
    </row>
    <row r="8" spans="1:15" ht="185.25" customHeight="1" x14ac:dyDescent="0.2">
      <c r="A8" s="10">
        <v>3</v>
      </c>
      <c r="B8" s="11" t="s">
        <v>5</v>
      </c>
      <c r="C8" s="11" t="s">
        <v>113</v>
      </c>
      <c r="D8" s="11" t="s">
        <v>4</v>
      </c>
      <c r="E8" s="11" t="s">
        <v>128</v>
      </c>
      <c r="F8" s="11" t="s">
        <v>56</v>
      </c>
      <c r="G8" s="11" t="s">
        <v>176</v>
      </c>
      <c r="H8" s="13">
        <v>1</v>
      </c>
      <c r="I8" s="13"/>
      <c r="J8" s="13">
        <v>0</v>
      </c>
      <c r="K8" s="13"/>
      <c r="L8" s="13">
        <v>0</v>
      </c>
      <c r="M8" s="13"/>
      <c r="N8" s="13">
        <v>0</v>
      </c>
      <c r="O8" s="13">
        <f>AVERAGE(H8,J8,L8,N8)</f>
        <v>0.25</v>
      </c>
    </row>
    <row r="9" spans="1:15" ht="192.75" customHeight="1" x14ac:dyDescent="0.2">
      <c r="A9" s="4">
        <v>4</v>
      </c>
      <c r="B9" s="34" t="s">
        <v>6</v>
      </c>
      <c r="C9" s="5" t="s">
        <v>113</v>
      </c>
      <c r="D9" s="5" t="s">
        <v>4</v>
      </c>
      <c r="E9" s="5" t="s">
        <v>127</v>
      </c>
      <c r="F9" s="5" t="s">
        <v>56</v>
      </c>
      <c r="G9" s="5" t="s">
        <v>177</v>
      </c>
      <c r="H9" s="6">
        <v>1</v>
      </c>
      <c r="I9" s="6"/>
      <c r="J9" s="6">
        <v>0</v>
      </c>
      <c r="K9" s="6"/>
      <c r="L9" s="6">
        <v>0</v>
      </c>
      <c r="M9" s="6"/>
      <c r="N9" s="6">
        <v>0</v>
      </c>
      <c r="O9" s="6">
        <f>AVERAGE(H9,J9,L9,N9)</f>
        <v>0.25</v>
      </c>
    </row>
    <row r="10" spans="1:15" ht="87" customHeight="1" x14ac:dyDescent="0.2">
      <c r="A10" s="10">
        <v>5</v>
      </c>
      <c r="B10" s="11" t="s">
        <v>79</v>
      </c>
      <c r="C10" s="11" t="s">
        <v>113</v>
      </c>
      <c r="D10" s="11" t="s">
        <v>4</v>
      </c>
      <c r="E10" s="11" t="s">
        <v>57</v>
      </c>
      <c r="F10" s="11" t="s">
        <v>56</v>
      </c>
      <c r="G10" s="11" t="s">
        <v>178</v>
      </c>
      <c r="H10" s="13">
        <v>1</v>
      </c>
      <c r="I10" s="13"/>
      <c r="J10" s="13">
        <v>0</v>
      </c>
      <c r="K10" s="13"/>
      <c r="L10" s="13">
        <v>0</v>
      </c>
      <c r="M10" s="13"/>
      <c r="N10" s="13">
        <v>0</v>
      </c>
      <c r="O10" s="13">
        <f t="shared" ref="O10:O16" si="0">AVERAGE(H10,J10,L10,N10)</f>
        <v>0.25</v>
      </c>
    </row>
    <row r="11" spans="1:15" ht="186.75" customHeight="1" x14ac:dyDescent="0.2">
      <c r="A11" s="4">
        <v>6</v>
      </c>
      <c r="B11" s="5" t="s">
        <v>80</v>
      </c>
      <c r="C11" s="5" t="s">
        <v>113</v>
      </c>
      <c r="D11" s="5" t="s">
        <v>4</v>
      </c>
      <c r="E11" s="5" t="s">
        <v>58</v>
      </c>
      <c r="F11" s="5" t="s">
        <v>56</v>
      </c>
      <c r="G11" s="5" t="s">
        <v>179</v>
      </c>
      <c r="H11" s="6">
        <v>1</v>
      </c>
      <c r="I11" s="6"/>
      <c r="J11" s="6">
        <v>0</v>
      </c>
      <c r="K11" s="6"/>
      <c r="L11" s="6">
        <v>0</v>
      </c>
      <c r="M11" s="6"/>
      <c r="N11" s="6">
        <v>0</v>
      </c>
      <c r="O11" s="6">
        <f t="shared" si="0"/>
        <v>0.25</v>
      </c>
    </row>
    <row r="12" spans="1:15" ht="210" customHeight="1" x14ac:dyDescent="0.2">
      <c r="A12" s="10">
        <v>7</v>
      </c>
      <c r="B12" s="11" t="s">
        <v>7</v>
      </c>
      <c r="C12" s="11" t="s">
        <v>113</v>
      </c>
      <c r="D12" s="11" t="s">
        <v>4</v>
      </c>
      <c r="E12" s="11" t="s">
        <v>126</v>
      </c>
      <c r="F12" s="11" t="s">
        <v>56</v>
      </c>
      <c r="G12" s="11" t="s">
        <v>234</v>
      </c>
      <c r="H12" s="13">
        <v>1</v>
      </c>
      <c r="I12" s="13"/>
      <c r="J12" s="13">
        <v>0</v>
      </c>
      <c r="K12" s="13"/>
      <c r="L12" s="13">
        <v>0</v>
      </c>
      <c r="M12" s="13"/>
      <c r="N12" s="13">
        <v>0</v>
      </c>
      <c r="O12" s="13">
        <f t="shared" si="0"/>
        <v>0.25</v>
      </c>
    </row>
    <row r="13" spans="1:15" ht="129.75" customHeight="1" x14ac:dyDescent="0.2">
      <c r="A13" s="4">
        <v>8</v>
      </c>
      <c r="B13" s="5" t="s">
        <v>81</v>
      </c>
      <c r="C13" s="5" t="s">
        <v>113</v>
      </c>
      <c r="D13" s="5" t="s">
        <v>4</v>
      </c>
      <c r="E13" s="5" t="s">
        <v>8</v>
      </c>
      <c r="F13" s="5" t="s">
        <v>56</v>
      </c>
      <c r="G13" s="5" t="s">
        <v>180</v>
      </c>
      <c r="H13" s="6">
        <v>1</v>
      </c>
      <c r="I13" s="6"/>
      <c r="J13" s="6">
        <v>0</v>
      </c>
      <c r="K13" s="6"/>
      <c r="L13" s="6">
        <v>0</v>
      </c>
      <c r="M13" s="6"/>
      <c r="N13" s="6">
        <v>0</v>
      </c>
      <c r="O13" s="6">
        <f t="shared" si="0"/>
        <v>0.25</v>
      </c>
    </row>
    <row r="14" spans="1:15" ht="189.6" customHeight="1" x14ac:dyDescent="0.2">
      <c r="A14" s="10">
        <v>9</v>
      </c>
      <c r="B14" s="11" t="s">
        <v>82</v>
      </c>
      <c r="C14" s="11" t="s">
        <v>114</v>
      </c>
      <c r="D14" s="11" t="s">
        <v>9</v>
      </c>
      <c r="E14" s="11" t="s">
        <v>125</v>
      </c>
      <c r="F14" s="11" t="s">
        <v>56</v>
      </c>
      <c r="G14" s="11" t="s">
        <v>181</v>
      </c>
      <c r="H14" s="13">
        <v>1</v>
      </c>
      <c r="I14" s="13"/>
      <c r="J14" s="13">
        <v>0</v>
      </c>
      <c r="K14" s="13"/>
      <c r="L14" s="13">
        <v>0</v>
      </c>
      <c r="M14" s="13"/>
      <c r="N14" s="13">
        <v>0</v>
      </c>
      <c r="O14" s="13">
        <f t="shared" si="0"/>
        <v>0.25</v>
      </c>
    </row>
    <row r="15" spans="1:15" ht="126" customHeight="1" x14ac:dyDescent="0.2">
      <c r="A15" s="4">
        <v>10</v>
      </c>
      <c r="B15" s="5" t="s">
        <v>83</v>
      </c>
      <c r="C15" s="5" t="s">
        <v>114</v>
      </c>
      <c r="D15" s="5" t="s">
        <v>9</v>
      </c>
      <c r="E15" s="5" t="s">
        <v>124</v>
      </c>
      <c r="F15" s="5" t="s">
        <v>56</v>
      </c>
      <c r="G15" s="5" t="s">
        <v>182</v>
      </c>
      <c r="H15" s="6">
        <v>1</v>
      </c>
      <c r="I15" s="6"/>
      <c r="J15" s="6">
        <v>0</v>
      </c>
      <c r="K15" s="6"/>
      <c r="L15" s="6">
        <v>0</v>
      </c>
      <c r="M15" s="6"/>
      <c r="N15" s="6">
        <v>0</v>
      </c>
      <c r="O15" s="6">
        <f t="shared" si="0"/>
        <v>0.25</v>
      </c>
    </row>
    <row r="16" spans="1:15" ht="92.25" customHeight="1" x14ac:dyDescent="0.2">
      <c r="A16" s="10">
        <v>11</v>
      </c>
      <c r="B16" s="11" t="s">
        <v>84</v>
      </c>
      <c r="C16" s="11" t="s">
        <v>114</v>
      </c>
      <c r="D16" s="11" t="s">
        <v>116</v>
      </c>
      <c r="E16" s="11" t="s">
        <v>169</v>
      </c>
      <c r="F16" s="11" t="s">
        <v>56</v>
      </c>
      <c r="G16" s="11" t="s">
        <v>183</v>
      </c>
      <c r="H16" s="13">
        <v>1</v>
      </c>
      <c r="I16" s="13"/>
      <c r="J16" s="13">
        <v>0</v>
      </c>
      <c r="K16" s="13"/>
      <c r="L16" s="13">
        <v>0</v>
      </c>
      <c r="M16" s="13"/>
      <c r="N16" s="13">
        <v>0</v>
      </c>
      <c r="O16" s="13">
        <f t="shared" si="0"/>
        <v>0.25</v>
      </c>
    </row>
    <row r="17" spans="1:15" ht="142.5" customHeight="1" x14ac:dyDescent="0.2">
      <c r="A17" s="4">
        <v>12</v>
      </c>
      <c r="B17" s="5" t="s">
        <v>10</v>
      </c>
      <c r="C17" s="5" t="s">
        <v>114</v>
      </c>
      <c r="D17" s="5" t="s">
        <v>115</v>
      </c>
      <c r="E17" s="32" t="s">
        <v>118</v>
      </c>
      <c r="F17" s="5" t="s">
        <v>56</v>
      </c>
      <c r="G17" s="32" t="s">
        <v>184</v>
      </c>
      <c r="H17" s="6">
        <v>1</v>
      </c>
      <c r="I17" s="6"/>
      <c r="J17" s="6">
        <v>0</v>
      </c>
      <c r="K17" s="6"/>
      <c r="L17" s="6">
        <v>0</v>
      </c>
      <c r="M17" s="6"/>
      <c r="N17" s="6">
        <v>0</v>
      </c>
      <c r="O17" s="6">
        <f t="shared" ref="O17:O18" si="1">AVERAGE(H17,J17,L17,N17)</f>
        <v>0.25</v>
      </c>
    </row>
    <row r="18" spans="1:15" ht="123" customHeight="1" x14ac:dyDescent="0.2">
      <c r="A18" s="10">
        <v>13</v>
      </c>
      <c r="B18" s="11" t="s">
        <v>11</v>
      </c>
      <c r="C18" s="11" t="s">
        <v>114</v>
      </c>
      <c r="D18" s="11" t="s">
        <v>117</v>
      </c>
      <c r="E18" s="11" t="s">
        <v>119</v>
      </c>
      <c r="F18" s="11" t="s">
        <v>56</v>
      </c>
      <c r="G18" s="11" t="s">
        <v>185</v>
      </c>
      <c r="H18" s="13">
        <v>1</v>
      </c>
      <c r="I18" s="13"/>
      <c r="J18" s="13">
        <v>0</v>
      </c>
      <c r="K18" s="13"/>
      <c r="L18" s="13">
        <v>0</v>
      </c>
      <c r="M18" s="13"/>
      <c r="N18" s="13">
        <v>0</v>
      </c>
      <c r="O18" s="13">
        <f t="shared" si="1"/>
        <v>0.25</v>
      </c>
    </row>
    <row r="19" spans="1:15" ht="151.5" customHeight="1" x14ac:dyDescent="0.2">
      <c r="A19" s="35">
        <v>14</v>
      </c>
      <c r="B19" s="34" t="s">
        <v>85</v>
      </c>
      <c r="C19" s="34" t="s">
        <v>113</v>
      </c>
      <c r="D19" s="34" t="s">
        <v>4</v>
      </c>
      <c r="E19" s="34" t="s">
        <v>12</v>
      </c>
      <c r="F19" s="34" t="s">
        <v>56</v>
      </c>
      <c r="G19" s="34" t="s">
        <v>186</v>
      </c>
      <c r="H19" s="36">
        <v>1</v>
      </c>
      <c r="I19" s="36"/>
      <c r="J19" s="36">
        <v>0</v>
      </c>
      <c r="K19" s="36"/>
      <c r="L19" s="36">
        <v>0</v>
      </c>
      <c r="M19" s="36"/>
      <c r="N19" s="36">
        <v>0</v>
      </c>
      <c r="O19" s="36">
        <f>AVERAGE(H19,J19,L19,N19)</f>
        <v>0.25</v>
      </c>
    </row>
    <row r="20" spans="1:15" ht="78.75" customHeight="1" x14ac:dyDescent="0.2">
      <c r="A20" s="10">
        <v>15</v>
      </c>
      <c r="B20" s="11" t="s">
        <v>86</v>
      </c>
      <c r="C20" s="11" t="s">
        <v>113</v>
      </c>
      <c r="D20" s="11" t="s">
        <v>4</v>
      </c>
      <c r="E20" s="11" t="s">
        <v>122</v>
      </c>
      <c r="F20" s="11" t="s">
        <v>56</v>
      </c>
      <c r="G20" s="11" t="s">
        <v>187</v>
      </c>
      <c r="H20" s="13" t="s">
        <v>190</v>
      </c>
      <c r="I20" s="13"/>
      <c r="J20" s="13">
        <v>0</v>
      </c>
      <c r="K20" s="13"/>
      <c r="L20" s="13">
        <v>0</v>
      </c>
      <c r="M20" s="13"/>
      <c r="N20" s="13">
        <v>0</v>
      </c>
      <c r="O20" s="13">
        <f>AVERAGE(H20,J20,L20,N20)</f>
        <v>0</v>
      </c>
    </row>
    <row r="21" spans="1:15" ht="117.75" customHeight="1" x14ac:dyDescent="0.2">
      <c r="A21" s="35">
        <v>16</v>
      </c>
      <c r="B21" s="34" t="s">
        <v>87</v>
      </c>
      <c r="C21" s="34" t="s">
        <v>113</v>
      </c>
      <c r="D21" s="34" t="s">
        <v>4</v>
      </c>
      <c r="E21" s="34" t="s">
        <v>123</v>
      </c>
      <c r="F21" s="34" t="s">
        <v>56</v>
      </c>
      <c r="G21" s="34" t="s">
        <v>187</v>
      </c>
      <c r="H21" s="36" t="s">
        <v>190</v>
      </c>
      <c r="I21" s="36"/>
      <c r="J21" s="36">
        <v>0</v>
      </c>
      <c r="K21" s="36"/>
      <c r="L21" s="36">
        <v>0</v>
      </c>
      <c r="M21" s="36"/>
      <c r="N21" s="36">
        <v>0</v>
      </c>
      <c r="O21" s="36">
        <f>AVERAGE(H21,J21,L21,N21)</f>
        <v>0</v>
      </c>
    </row>
    <row r="22" spans="1:15" ht="100.5" customHeight="1" x14ac:dyDescent="0.2">
      <c r="A22" s="10">
        <v>17</v>
      </c>
      <c r="B22" s="11" t="s">
        <v>168</v>
      </c>
      <c r="C22" s="11" t="s">
        <v>13</v>
      </c>
      <c r="D22" s="11" t="s">
        <v>14</v>
      </c>
      <c r="E22" s="11" t="s">
        <v>121</v>
      </c>
      <c r="F22" s="11" t="s">
        <v>56</v>
      </c>
      <c r="G22" s="11" t="s">
        <v>189</v>
      </c>
      <c r="H22" s="13">
        <v>1</v>
      </c>
      <c r="I22" s="13"/>
      <c r="J22" s="13">
        <v>0</v>
      </c>
      <c r="K22" s="13"/>
      <c r="L22" s="13">
        <v>0</v>
      </c>
      <c r="M22" s="13"/>
      <c r="N22" s="13">
        <v>0</v>
      </c>
      <c r="O22" s="13">
        <f>AVERAGE(H22,J22,L22,N22)</f>
        <v>0.25</v>
      </c>
    </row>
    <row r="23" spans="1:15" ht="86.25" customHeight="1" x14ac:dyDescent="0.2">
      <c r="A23" s="35">
        <v>18</v>
      </c>
      <c r="B23" s="34" t="s">
        <v>88</v>
      </c>
      <c r="C23" s="34" t="s">
        <v>15</v>
      </c>
      <c r="D23" s="34" t="s">
        <v>120</v>
      </c>
      <c r="E23" s="34" t="s">
        <v>59</v>
      </c>
      <c r="F23" s="34" t="s">
        <v>56</v>
      </c>
      <c r="G23" s="34" t="s">
        <v>188</v>
      </c>
      <c r="H23" s="36">
        <v>1</v>
      </c>
      <c r="I23" s="36"/>
      <c r="J23" s="36">
        <v>0</v>
      </c>
      <c r="K23" s="36"/>
      <c r="L23" s="36">
        <v>0</v>
      </c>
      <c r="M23" s="36"/>
      <c r="N23" s="36">
        <v>0</v>
      </c>
      <c r="O23" s="36">
        <f>AVERAGE(H23,J23,L23,N23)</f>
        <v>0.25</v>
      </c>
    </row>
    <row r="24" spans="1:15" ht="79.5" customHeight="1" x14ac:dyDescent="0.2">
      <c r="G24" s="21" t="s">
        <v>100</v>
      </c>
      <c r="H24" s="22">
        <f>AVERAGE(H6:H23)</f>
        <v>1</v>
      </c>
      <c r="I24" s="20"/>
      <c r="J24" s="22">
        <f>AVERAGE(J6:J23)</f>
        <v>0</v>
      </c>
      <c r="K24" s="20"/>
      <c r="L24" s="22">
        <f>AVERAGE(L6:L23)</f>
        <v>0</v>
      </c>
      <c r="M24" s="20"/>
      <c r="N24" s="22">
        <f>AVERAGE(N6:N23)</f>
        <v>0</v>
      </c>
    </row>
  </sheetData>
  <autoFilter ref="A1:O2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14">
    <mergeCell ref="C1:M2"/>
    <mergeCell ref="A1:B2"/>
    <mergeCell ref="G6:G7"/>
    <mergeCell ref="H6:H7"/>
    <mergeCell ref="I6:I7"/>
    <mergeCell ref="J6:J7"/>
    <mergeCell ref="K6:K7"/>
    <mergeCell ref="L6:L7"/>
    <mergeCell ref="M6:M7"/>
    <mergeCell ref="A4:O4"/>
    <mergeCell ref="A3:O3"/>
    <mergeCell ref="E6:E7"/>
    <mergeCell ref="N6:N7"/>
    <mergeCell ref="O6:O7"/>
  </mergeCells>
  <conditionalFormatting sqref="O2">
    <cfRule type="cellIs" dxfId="2" priority="1" operator="greaterThan">
      <formula>0.89</formula>
    </cfRule>
    <cfRule type="cellIs" dxfId="1" priority="2" operator="between">
      <formula>0.7</formula>
      <formula>0.89</formula>
    </cfRule>
    <cfRule type="cellIs" dxfId="0" priority="3" operator="lessThan">
      <formula>0.7</formula>
    </cfRule>
  </conditionalFormatting>
  <pageMargins left="0.7" right="0.7" top="0.75" bottom="0.75" header="0.3" footer="0.3"/>
  <pageSetup scale="2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tabSelected="1" topLeftCell="A2" zoomScaleNormal="100" workbookViewId="0">
      <selection activeCell="K8" sqref="K8"/>
    </sheetView>
  </sheetViews>
  <sheetFormatPr baseColWidth="10" defaultRowHeight="12.75" x14ac:dyDescent="0.2"/>
  <cols>
    <col min="1" max="1" width="21.140625" style="23" customWidth="1"/>
    <col min="2" max="16384" width="11.42578125" style="23"/>
  </cols>
  <sheetData>
    <row r="1" spans="1:5" ht="24" customHeight="1" x14ac:dyDescent="0.2">
      <c r="A1" s="58" t="s">
        <v>229</v>
      </c>
      <c r="B1" s="58"/>
      <c r="C1" s="58"/>
      <c r="D1" s="58"/>
      <c r="E1" s="58"/>
    </row>
    <row r="2" spans="1:5" x14ac:dyDescent="0.2">
      <c r="A2" s="24" t="s">
        <v>108</v>
      </c>
      <c r="B2" s="25">
        <v>2024</v>
      </c>
      <c r="C2" s="25">
        <v>2025</v>
      </c>
      <c r="D2" s="25">
        <v>2026</v>
      </c>
      <c r="E2" s="25">
        <v>2027</v>
      </c>
    </row>
    <row r="3" spans="1:5" x14ac:dyDescent="0.2">
      <c r="A3" s="25" t="s">
        <v>103</v>
      </c>
      <c r="B3" s="26">
        <f>'Línea 1'!F13</f>
        <v>0.90208333333333324</v>
      </c>
      <c r="C3" s="62" t="s">
        <v>191</v>
      </c>
      <c r="D3" s="63"/>
      <c r="E3" s="64"/>
    </row>
    <row r="4" spans="1:5" x14ac:dyDescent="0.2">
      <c r="A4" s="30" t="s">
        <v>104</v>
      </c>
      <c r="B4" s="31">
        <f>'Línea 2'!H33</f>
        <v>1</v>
      </c>
      <c r="C4" s="65"/>
      <c r="D4" s="66"/>
      <c r="E4" s="67"/>
    </row>
    <row r="5" spans="1:5" x14ac:dyDescent="0.2">
      <c r="A5" s="25" t="s">
        <v>105</v>
      </c>
      <c r="B5" s="26">
        <f>'Línea 3'!H13</f>
        <v>1</v>
      </c>
      <c r="C5" s="65"/>
      <c r="D5" s="66"/>
      <c r="E5" s="67"/>
    </row>
    <row r="6" spans="1:5" x14ac:dyDescent="0.2">
      <c r="A6" s="25" t="s">
        <v>106</v>
      </c>
      <c r="B6" s="26">
        <f>'Línea 4'!H24</f>
        <v>1</v>
      </c>
      <c r="C6" s="68"/>
      <c r="D6" s="69"/>
      <c r="E6" s="70"/>
    </row>
    <row r="8" spans="1:5" ht="24.75" customHeight="1" x14ac:dyDescent="0.2">
      <c r="A8" s="58" t="s">
        <v>107</v>
      </c>
      <c r="B8" s="58"/>
      <c r="C8" s="58"/>
      <c r="D8" s="58"/>
      <c r="E8" s="27"/>
    </row>
    <row r="9" spans="1:5" x14ac:dyDescent="0.2">
      <c r="A9" s="59">
        <v>2024</v>
      </c>
      <c r="B9" s="59"/>
      <c r="C9" s="60">
        <f>AVERAGE(B3:B6)</f>
        <v>0.97552083333333328</v>
      </c>
      <c r="D9" s="61"/>
    </row>
    <row r="10" spans="1:5" x14ac:dyDescent="0.2">
      <c r="A10" s="59">
        <v>2025</v>
      </c>
      <c r="B10" s="59"/>
      <c r="C10" s="62" t="s">
        <v>191</v>
      </c>
      <c r="D10" s="64"/>
    </row>
    <row r="11" spans="1:5" x14ac:dyDescent="0.2">
      <c r="A11" s="59">
        <v>2026</v>
      </c>
      <c r="B11" s="59"/>
      <c r="C11" s="65"/>
      <c r="D11" s="67"/>
    </row>
    <row r="12" spans="1:5" x14ac:dyDescent="0.2">
      <c r="A12" s="59">
        <v>2027</v>
      </c>
      <c r="B12" s="59"/>
      <c r="C12" s="68"/>
      <c r="D12" s="70"/>
    </row>
    <row r="14" spans="1:5" ht="31.5" customHeight="1" x14ac:dyDescent="0.2">
      <c r="A14" s="57" t="s">
        <v>232</v>
      </c>
      <c r="B14" s="57"/>
      <c r="C14" s="57"/>
      <c r="D14" s="57"/>
    </row>
    <row r="15" spans="1:5" x14ac:dyDescent="0.2">
      <c r="A15" s="59" t="s">
        <v>103</v>
      </c>
      <c r="B15" s="59"/>
      <c r="C15" s="60">
        <f>'Línea 1'!M2</f>
        <v>0.19330357142857141</v>
      </c>
      <c r="D15" s="60"/>
    </row>
    <row r="16" spans="1:5" x14ac:dyDescent="0.2">
      <c r="A16" s="59" t="s">
        <v>104</v>
      </c>
      <c r="B16" s="59"/>
      <c r="C16" s="60">
        <f>'Línea 2'!O2</f>
        <v>0.25</v>
      </c>
      <c r="D16" s="60"/>
    </row>
    <row r="17" spans="1:4" x14ac:dyDescent="0.2">
      <c r="A17" s="59" t="s">
        <v>105</v>
      </c>
      <c r="B17" s="59"/>
      <c r="C17" s="60">
        <f>'Línea 3'!O2</f>
        <v>0.25</v>
      </c>
      <c r="D17" s="60"/>
    </row>
    <row r="18" spans="1:4" x14ac:dyDescent="0.2">
      <c r="A18" s="59" t="s">
        <v>106</v>
      </c>
      <c r="B18" s="59"/>
      <c r="C18" s="60">
        <f>'Línea 4'!O2</f>
        <v>0.22058823529411764</v>
      </c>
      <c r="D18" s="60"/>
    </row>
    <row r="20" spans="1:4" ht="58.5" customHeight="1" x14ac:dyDescent="0.2">
      <c r="A20" s="28" t="s">
        <v>233</v>
      </c>
      <c r="B20" s="33">
        <f>AVERAGE(C15:D18)</f>
        <v>0.22847295168067225</v>
      </c>
    </row>
  </sheetData>
  <mergeCells count="18">
    <mergeCell ref="A15:B15"/>
    <mergeCell ref="A16:B16"/>
    <mergeCell ref="A17:B17"/>
    <mergeCell ref="A18:B18"/>
    <mergeCell ref="C15:D15"/>
    <mergeCell ref="C16:D16"/>
    <mergeCell ref="C17:D17"/>
    <mergeCell ref="C18:D18"/>
    <mergeCell ref="A14:D14"/>
    <mergeCell ref="A1:E1"/>
    <mergeCell ref="A8:D8"/>
    <mergeCell ref="A9:B9"/>
    <mergeCell ref="A10:B10"/>
    <mergeCell ref="A11:B11"/>
    <mergeCell ref="A12:B12"/>
    <mergeCell ref="C9:D9"/>
    <mergeCell ref="C3:E6"/>
    <mergeCell ref="C10:D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Línea 1</vt:lpstr>
      <vt:lpstr>Línea 2</vt:lpstr>
      <vt:lpstr>Línea 3</vt:lpstr>
      <vt:lpstr>Línea 4</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Personeria (casa de justicia)</dc:creator>
  <cp:lastModifiedBy>Familia</cp:lastModifiedBy>
  <cp:lastPrinted>2024-08-09T00:54:25Z</cp:lastPrinted>
  <dcterms:created xsi:type="dcterms:W3CDTF">2024-03-22T14:01:04Z</dcterms:created>
  <dcterms:modified xsi:type="dcterms:W3CDTF">2025-01-28T01:37:58Z</dcterms:modified>
</cp:coreProperties>
</file>